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2"/>
  </bookViews>
  <sheets>
    <sheet name="dec 2015" sheetId="1" r:id="rId1"/>
    <sheet name="IAN 2016" sheetId="2" r:id="rId2"/>
    <sheet name="februarie 2017" sheetId="3" r:id="rId3"/>
  </sheets>
  <definedNames/>
  <calcPr fullCalcOnLoad="1"/>
</workbook>
</file>

<file path=xl/sharedStrings.xml><?xml version="1.0" encoding="utf-8"?>
<sst xmlns="http://schemas.openxmlformats.org/spreadsheetml/2006/main" count="989" uniqueCount="287">
  <si>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</si>
  <si>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</si>
  <si>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</si>
  <si>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</si>
  <si>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</si>
  <si>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</si>
  <si>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</si>
  <si>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</si>
  <si>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</si>
  <si>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</si>
  <si>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</si>
  <si>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</si>
  <si>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</si>
  <si>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</si>
  <si>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</si>
  <si>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</si>
  <si>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</si>
  <si>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</si>
  <si>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</si>
  <si>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</si>
  <si>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</si>
  <si>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</si>
  <si>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</si>
  <si>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</si>
  <si>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</si>
  <si>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</si>
  <si>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</si>
  <si>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</si>
  <si>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</si>
  <si>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</si>
  <si>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</si>
  <si>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</si>
  <si>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</si>
  <si>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</si>
  <si>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</si>
  <si>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</si>
  <si>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</si>
  <si>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</si>
  <si>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</si>
  <si>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</si>
  <si>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</si>
  <si>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</si>
  <si>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</si>
  <si>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</si>
  <si>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</si>
  <si>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</si>
  <si>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</si>
  <si>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</si>
  <si>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</si>
  <si>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</si>
  <si>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</si>
  <si>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</si>
  <si>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</si>
  <si>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</si>
  <si>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</si>
  <si>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</si>
  <si>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</si>
  <si>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</si>
  <si>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</si>
  <si>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</si>
  <si>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</si>
  <si>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</si>
  <si>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</si>
  <si>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</si>
  <si>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</si>
  <si>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</si>
  <si>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</si>
  <si>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</si>
  <si>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</si>
  <si>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</si>
  <si>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</si>
  <si>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</si>
  <si>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</si>
  <si>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</si>
  <si>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</si>
  <si>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</si>
  <si>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</si>
  <si>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</si>
  <si>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</si>
  <si>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</si>
  <si>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</si>
  <si>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</si>
  <si>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</si>
  <si>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</si>
  <si>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</si>
  <si>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</si>
  <si>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</si>
  <si>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</si>
  <si>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</si>
  <si>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</si>
  <si>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</si>
  <si>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</si>
  <si>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</si>
  <si>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</si>
  <si>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</si>
  <si>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</si>
  <si>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</si>
  <si>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</si>
  <si>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</si>
  <si>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</si>
  <si>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</si>
  <si>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</si>
  <si>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</si>
  <si>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</si>
  <si>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</si>
  <si>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</si>
  <si>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</si>
  <si>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</si>
  <si>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</si>
  <si>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</si>
  <si>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</si>
  <si>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</si>
  <si>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</si>
  <si>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</si>
  <si>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</si>
  <si>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</si>
  <si>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</si>
  <si>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</si>
  <si>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</si>
  <si>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</si>
  <si>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</si>
  <si>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</si>
  <si>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</si>
  <si>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</si>
  <si>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</si>
  <si>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</si>
  <si>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</si>
  <si>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</si>
  <si>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</si>
  <si>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</si>
  <si>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</si>
  <si>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</si>
  <si>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</si>
  <si>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</si>
  <si>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</si>
  <si>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</si>
  <si>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</si>
  <si>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</si>
  <si>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</si>
  <si>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</si>
  <si>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</si>
  <si>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</si>
  <si>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</si>
  <si>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</si>
  <si>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</si>
  <si>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</si>
  <si>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</si>
  <si>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</si>
  <si>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</si>
  <si>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</si>
  <si>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</si>
  <si>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</si>
  <si>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</si>
  <si>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</si>
  <si>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</si>
  <si>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</si>
  <si>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</si>
  <si>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</si>
  <si>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</si>
  <si>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</si>
  <si>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</si>
  <si>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</si>
  <si>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</si>
  <si>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</si>
  <si>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</si>
  <si>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</si>
  <si>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</si>
  <si>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</si>
  <si>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</si>
  <si>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</si>
  <si>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</si>
  <si>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</si>
  <si>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HANDILUG</t>
  </si>
  <si>
    <t>Lugoj</t>
  </si>
  <si>
    <t>RO63TREZ6235069XXX000313</t>
  </si>
  <si>
    <t>AUDIO NOVA</t>
  </si>
  <si>
    <t>RO75TREZ7005069XXX010649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</si>
  <si>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</si>
  <si>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</si>
  <si>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</si>
  <si>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</si>
  <si>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</si>
  <si>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</si>
  <si>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</si>
  <si>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</si>
  <si>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</si>
  <si>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</si>
  <si>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</si>
  <si>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</si>
  <si>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</si>
  <si>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</si>
  <si>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</si>
  <si>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</si>
  <si>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</si>
  <si>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</si>
  <si>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</si>
  <si>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</si>
  <si>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</si>
  <si>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</si>
  <si>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</si>
  <si>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</si>
  <si>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</si>
  <si>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</si>
  <si>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</si>
  <si>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</si>
  <si>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</si>
  <si>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</si>
  <si>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</si>
  <si>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NEOMED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</si>
  <si>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</si>
  <si>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</si>
  <si>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</si>
  <si>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</si>
  <si>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</si>
  <si>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</si>
  <si>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</si>
  <si>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</si>
  <si>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SONORM</t>
  </si>
  <si>
    <t>RO43TR</t>
  </si>
  <si>
    <t>EZ70050</t>
  </si>
  <si>
    <t>69XXX00</t>
  </si>
  <si>
    <t>Intocmit</t>
  </si>
  <si>
    <t>Ionescu Marius</t>
  </si>
  <si>
    <t>RO02TR</t>
  </si>
  <si>
    <t>EZ27005</t>
  </si>
  <si>
    <t>069XXX0</t>
  </si>
  <si>
    <t>02651</t>
  </si>
  <si>
    <t>RO57TR</t>
  </si>
  <si>
    <t>EZ36750</t>
  </si>
  <si>
    <t>0385</t>
  </si>
  <si>
    <t xml:space="preserve">01.05. </t>
  </si>
  <si>
    <t>VALDOMEDICA</t>
  </si>
  <si>
    <t>TRADING</t>
  </si>
  <si>
    <t>RO69TR</t>
  </si>
  <si>
    <t>EZ70650</t>
  </si>
  <si>
    <t>6602</t>
  </si>
  <si>
    <t>CAS Maramures</t>
  </si>
  <si>
    <t>MG EXIM</t>
  </si>
  <si>
    <t>ROMITALIA</t>
  </si>
  <si>
    <t>R060TR</t>
  </si>
  <si>
    <t>EZ70350</t>
  </si>
  <si>
    <t>0257</t>
  </si>
  <si>
    <t>trimis in ERP in</t>
  </si>
  <si>
    <t>ec. Camelia Stretea</t>
  </si>
  <si>
    <t xml:space="preserve">MESSER </t>
  </si>
  <si>
    <t>ROMANIA GAZ</t>
  </si>
  <si>
    <t>SC AIR LIQUIDE VITALAIRE ROMANIA SRL</t>
  </si>
  <si>
    <t>1095</t>
  </si>
  <si>
    <t>31-01-2017</t>
  </si>
  <si>
    <t>SC ATOMEDICAL VEST SRL</t>
  </si>
  <si>
    <t>8472</t>
  </si>
  <si>
    <t>SC BIOSINTEX SRL</t>
  </si>
  <si>
    <t>BSX207820</t>
  </si>
  <si>
    <t>SC LINDE GAZ ROMANIA SRL</t>
  </si>
  <si>
    <t>0072008591</t>
  </si>
  <si>
    <t>30-01-2017</t>
  </si>
  <si>
    <t>SC MEDICAL EXPRESS SRL</t>
  </si>
  <si>
    <t>64776</t>
  </si>
  <si>
    <t>64774</t>
  </si>
  <si>
    <t>64775</t>
  </si>
  <si>
    <t>64804</t>
  </si>
  <si>
    <t>64816</t>
  </si>
  <si>
    <t>SC MOTIVATION SRL</t>
  </si>
  <si>
    <t>320170084</t>
  </si>
  <si>
    <t>SC NEWMEDICS COM SRL</t>
  </si>
  <si>
    <t>10233</t>
  </si>
  <si>
    <t>10234</t>
  </si>
  <si>
    <t>10241</t>
  </si>
  <si>
    <t>10240</t>
  </si>
  <si>
    <t>10242</t>
  </si>
  <si>
    <t>10243</t>
  </si>
  <si>
    <t>10239</t>
  </si>
  <si>
    <t>10245</t>
  </si>
  <si>
    <t>10244</t>
  </si>
  <si>
    <t>10246</t>
  </si>
  <si>
    <t>10247</t>
  </si>
  <si>
    <t>SC ORTOPROFIL PROD ROMANIA SRL</t>
  </si>
  <si>
    <t>2400167</t>
  </si>
  <si>
    <t>2400168</t>
  </si>
  <si>
    <t>trimis</t>
  </si>
  <si>
    <t>februarie 2017</t>
  </si>
  <si>
    <t>ACTIVORT</t>
  </si>
  <si>
    <t>28,02,2017</t>
  </si>
  <si>
    <t>martie 2017</t>
  </si>
  <si>
    <t xml:space="preserve"> </t>
  </si>
  <si>
    <t xml:space="preserve">      </t>
  </si>
  <si>
    <t>Centralizatorul facturilor aferente dispozitivelor medicale platite in luna  martie  2017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</si>
</sst>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09]d\-mmm\-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6" applyFont="1" applyFill="1" applyAlignment="1">
      <alignment/>
      <protection/>
    </xf>
    <xf numFmtId="0" fontId="5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0" xfId="56" applyNumberFormat="1" applyFont="1" applyFill="1" applyBorder="1">
      <alignment/>
      <protection/>
    </xf>
    <xf numFmtId="0" fontId="5" fillId="0" borderId="10" xfId="56" applyFont="1" applyFill="1" applyBorder="1">
      <alignment/>
      <protection/>
    </xf>
    <xf numFmtId="4" fontId="5" fillId="33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justify" vertical="center"/>
      <protection/>
    </xf>
    <xf numFmtId="14" fontId="5" fillId="0" borderId="10" xfId="56" applyNumberFormat="1" applyFont="1" applyFill="1" applyBorder="1" applyAlignment="1">
      <alignment horizontal="justify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57" applyFont="1" applyFill="1" applyBorder="1">
      <alignment/>
      <protection/>
    </xf>
    <xf numFmtId="4" fontId="5" fillId="33" borderId="10" xfId="57" applyNumberFormat="1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2" fontId="5" fillId="0" borderId="10" xfId="57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4" fillId="0" borderId="10" xfId="57" applyFont="1" applyFill="1" applyBorder="1">
      <alignment/>
      <protection/>
    </xf>
    <xf numFmtId="0" fontId="5" fillId="0" borderId="11" xfId="57" applyFont="1" applyFill="1" applyBorder="1">
      <alignment/>
      <protection/>
    </xf>
    <xf numFmtId="4" fontId="5" fillId="0" borderId="11" xfId="57" applyNumberFormat="1" applyFont="1" applyFill="1" applyBorder="1">
      <alignment/>
      <protection/>
    </xf>
    <xf numFmtId="2" fontId="4" fillId="0" borderId="10" xfId="57" applyNumberFormat="1" applyFont="1" applyFill="1" applyBorder="1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4" fontId="5" fillId="0" borderId="0" xfId="57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4" fontId="5" fillId="0" borderId="0" xfId="0" applyNumberFormat="1" applyFont="1" applyFill="1" applyAlignment="1">
      <alignment/>
    </xf>
    <xf numFmtId="0" fontId="4" fillId="0" borderId="0" xfId="56" applyFont="1" applyFill="1" applyAlignment="1">
      <alignment horizontal="left"/>
      <protection/>
    </xf>
    <xf numFmtId="4" fontId="5" fillId="0" borderId="0" xfId="56" applyNumberFormat="1" applyFont="1" applyFill="1" applyAlignment="1">
      <alignment horizontal="left"/>
      <protection/>
    </xf>
    <xf numFmtId="4" fontId="4" fillId="0" borderId="0" xfId="56" applyNumberFormat="1" applyFont="1" applyFill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4" fontId="5" fillId="0" borderId="0" xfId="57" applyNumberFormat="1" applyFont="1" applyFill="1">
      <alignment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" fontId="4" fillId="0" borderId="11" xfId="57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right"/>
      <protection/>
    </xf>
    <xf numFmtId="4" fontId="5" fillId="0" borderId="11" xfId="57" applyNumberFormat="1" applyFont="1" applyFill="1" applyBorder="1" applyAlignment="1">
      <alignment horizontal="right"/>
      <protection/>
    </xf>
    <xf numFmtId="4" fontId="4" fillId="0" borderId="11" xfId="57" applyNumberFormat="1" applyFont="1" applyFill="1" applyBorder="1" applyAlignment="1">
      <alignment horizontal="right"/>
      <protection/>
    </xf>
    <xf numFmtId="4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3" xfId="56" applyFont="1" applyFill="1" applyBorder="1" applyAlignment="1">
      <alignment horizontal="justify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33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56" applyFont="1" applyFill="1" applyBorder="1" applyAlignment="1">
      <alignment horizontal="center"/>
      <protection/>
    </xf>
    <xf numFmtId="4" fontId="5" fillId="0" borderId="14" xfId="56" applyNumberFormat="1" applyFont="1" applyFill="1" applyBorder="1" applyAlignment="1">
      <alignment horizontal="center"/>
      <protection/>
    </xf>
    <xf numFmtId="4" fontId="5" fillId="33" borderId="11" xfId="56" applyNumberFormat="1" applyFont="1" applyFill="1" applyBorder="1">
      <alignment/>
      <protection/>
    </xf>
    <xf numFmtId="4" fontId="5" fillId="0" borderId="11" xfId="56" applyNumberFormat="1" applyFont="1" applyFill="1" applyBorder="1">
      <alignment/>
      <protection/>
    </xf>
    <xf numFmtId="4" fontId="5" fillId="0" borderId="15" xfId="56" applyNumberFormat="1" applyFont="1" applyFill="1" applyBorder="1">
      <alignment/>
      <protection/>
    </xf>
    <xf numFmtId="4" fontId="5" fillId="0" borderId="16" xfId="56" applyNumberFormat="1" applyFont="1" applyFill="1" applyBorder="1">
      <alignment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" fillId="0" borderId="11" xfId="57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5" fillId="0" borderId="17" xfId="57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0" xfId="56" applyFont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4" fontId="4" fillId="0" borderId="0" xfId="56" applyNumberFormat="1" applyFont="1" applyBorder="1" applyAlignment="1">
      <alignment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56" applyFont="1" applyBorder="1" applyAlignment="1">
      <alignment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33" borderId="10" xfId="57" applyNumberFormat="1" applyFont="1" applyFill="1" applyBorder="1">
      <alignment/>
      <protection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/>
      <protection/>
    </xf>
    <xf numFmtId="0" fontId="5" fillId="0" borderId="11" xfId="56" applyFont="1" applyFill="1" applyBorder="1" applyAlignment="1">
      <alignment horizontal="justify" vertical="center"/>
      <protection/>
    </xf>
    <xf numFmtId="0" fontId="5" fillId="0" borderId="11" xfId="56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4" fontId="5" fillId="0" borderId="11" xfId="57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5" fillId="0" borderId="20" xfId="57" applyFont="1" applyFill="1" applyBorder="1">
      <alignment/>
      <protection/>
    </xf>
    <xf numFmtId="14" fontId="5" fillId="0" borderId="10" xfId="56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11" xfId="57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15" xfId="57" applyFont="1" applyFill="1" applyBorder="1" applyAlignment="1">
      <alignment horizontal="lef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5" fillId="0" borderId="16" xfId="57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justify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49" fontId="5" fillId="0" borderId="13" xfId="0" applyNumberFormat="1" applyFont="1" applyFill="1" applyBorder="1" applyAlignment="1">
      <alignment horizontal="justify" vertical="center"/>
    </xf>
    <xf numFmtId="0" fontId="0" fillId="0" borderId="18" xfId="0" applyFont="1" applyBorder="1" applyAlignment="1">
      <alignment horizontal="left"/>
    </xf>
    <xf numFmtId="0" fontId="5" fillId="0" borderId="12" xfId="57" applyFont="1" applyFill="1" applyBorder="1" applyAlignment="1">
      <alignment horizontal="justify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justify" vertical="center"/>
      <protection/>
    </xf>
    <xf numFmtId="0" fontId="43" fillId="0" borderId="12" xfId="57" applyFont="1" applyFill="1" applyBorder="1">
      <alignment/>
      <protection/>
    </xf>
    <xf numFmtId="0" fontId="5" fillId="0" borderId="13" xfId="57" applyFont="1" applyFill="1" applyBorder="1">
      <alignment/>
      <protection/>
    </xf>
    <xf numFmtId="0" fontId="5" fillId="0" borderId="13" xfId="57" applyFont="1" applyFill="1" applyBorder="1" applyAlignment="1">
      <alignment horizontal="left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11" xfId="5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4" fillId="34" borderId="19" xfId="57" applyFont="1" applyFill="1" applyBorder="1" applyAlignment="1">
      <alignment horizontal="center" vertical="center" wrapText="1"/>
      <protection/>
    </xf>
    <xf numFmtId="0" fontId="4" fillId="34" borderId="18" xfId="57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34" borderId="0" xfId="57" applyFont="1" applyFill="1" applyBorder="1">
      <alignment/>
      <protection/>
    </xf>
    <xf numFmtId="14" fontId="5" fillId="0" borderId="0" xfId="57" applyNumberFormat="1" applyFont="1" applyFill="1" applyBorder="1" applyAlignment="1">
      <alignment horizontal="center"/>
      <protection/>
    </xf>
    <xf numFmtId="4" fontId="5" fillId="0" borderId="0" xfId="57" applyNumberFormat="1" applyFont="1" applyFill="1" applyBorder="1">
      <alignment/>
      <protection/>
    </xf>
    <xf numFmtId="4" fontId="5" fillId="34" borderId="0" xfId="57" applyNumberFormat="1" applyFont="1" applyFill="1" applyBorder="1">
      <alignment/>
      <protection/>
    </xf>
    <xf numFmtId="0" fontId="0" fillId="34" borderId="0" xfId="0" applyFont="1" applyFill="1" applyBorder="1" applyAlignment="1">
      <alignment/>
    </xf>
    <xf numFmtId="0" fontId="5" fillId="0" borderId="10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 shrinkToFi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1" xfId="56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justify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57" applyFont="1" applyFill="1" applyBorder="1" applyAlignment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/>
      <protection/>
    </xf>
    <xf numFmtId="4" fontId="4" fillId="0" borderId="0" xfId="0" applyNumberFormat="1" applyFont="1" applyFill="1" applyAlignment="1">
      <alignment horizontal="center"/>
    </xf>
    <xf numFmtId="44" fontId="5" fillId="0" borderId="0" xfId="44" applyFont="1" applyFill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4" fontId="5" fillId="0" borderId="12" xfId="57" applyNumberFormat="1" applyFont="1" applyFill="1" applyBorder="1" applyAlignment="1">
      <alignment horizontal="justify" vertical="center"/>
      <protection/>
    </xf>
    <xf numFmtId="14" fontId="5" fillId="0" borderId="12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7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57" applyFont="1" applyFill="1" applyBorder="1" applyAlignment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" fontId="5" fillId="0" borderId="0" xfId="56" applyNumberFormat="1" applyFont="1" applyFill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5" xfId="56" applyNumberFormat="1" applyFont="1" applyFill="1" applyBorder="1">
      <alignment/>
      <protection/>
    </xf>
    <xf numFmtId="49" fontId="5" fillId="0" borderId="16" xfId="56" applyNumberFormat="1" applyFont="1" applyFill="1" applyBorder="1">
      <alignment/>
      <protection/>
    </xf>
    <xf numFmtId="0" fontId="7" fillId="0" borderId="0" xfId="56" applyFont="1" applyFill="1" applyAlignment="1">
      <alignment/>
      <protection/>
    </xf>
    <xf numFmtId="0" fontId="4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34" borderId="21" xfId="0" applyFont="1" applyFill="1" applyBorder="1" applyAlignment="1">
      <alignment horizontal="center" vertical="center"/>
    </xf>
    <xf numFmtId="0" fontId="5" fillId="0" borderId="18" xfId="57" applyFont="1" applyFill="1" applyBorder="1" applyAlignment="1">
      <alignment horizontal="left" vertical="center"/>
      <protection/>
    </xf>
    <xf numFmtId="0" fontId="4" fillId="34" borderId="20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44" fillId="0" borderId="2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45" fillId="0" borderId="24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56" applyFont="1" applyFill="1" applyAlignment="1">
      <alignment horizontal="right"/>
      <protection/>
    </xf>
    <xf numFmtId="4" fontId="0" fillId="0" borderId="0" xfId="0" applyNumberFormat="1" applyFont="1" applyBorder="1" applyAlignment="1">
      <alignment horizontal="right"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" fontId="5" fillId="0" borderId="10" xfId="57" applyNumberFormat="1" applyFont="1" applyFill="1" applyBorder="1" applyAlignment="1">
      <alignment horizontal="right"/>
      <protection/>
    </xf>
    <xf numFmtId="2" fontId="0" fillId="0" borderId="10" xfId="0" applyNumberFormat="1" applyFont="1" applyFill="1" applyBorder="1" applyAlignment="1">
      <alignment/>
    </xf>
    <xf numFmtId="0" fontId="5" fillId="0" borderId="10" xfId="56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2" fontId="5" fillId="0" borderId="10" xfId="57" applyNumberFormat="1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 horizontal="center"/>
      <protection/>
    </xf>
    <xf numFmtId="4" fontId="5" fillId="0" borderId="13" xfId="57" applyNumberFormat="1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4" fontId="4" fillId="0" borderId="20" xfId="57" applyNumberFormat="1" applyFont="1" applyFill="1" applyBorder="1">
      <alignment/>
      <protection/>
    </xf>
    <xf numFmtId="14" fontId="0" fillId="0" borderId="10" xfId="0" applyNumberFormat="1" applyFont="1" applyFill="1" applyBorder="1" applyAlignment="1">
      <alignment/>
    </xf>
    <xf numFmtId="0" fontId="5" fillId="0" borderId="11" xfId="57" applyFont="1" applyFill="1" applyBorder="1">
      <alignment/>
      <protection/>
    </xf>
    <xf numFmtId="0" fontId="5" fillId="0" borderId="11" xfId="57" applyFont="1" applyFill="1" applyBorder="1" applyAlignment="1">
      <alignment horizontal="center"/>
      <protection/>
    </xf>
    <xf numFmtId="14" fontId="5" fillId="0" borderId="10" xfId="57" applyNumberFormat="1" applyFont="1" applyFill="1" applyBorder="1" applyAlignment="1">
      <alignment horizontal="center"/>
      <protection/>
    </xf>
    <xf numFmtId="2" fontId="5" fillId="0" borderId="10" xfId="57" applyNumberFormat="1" applyFont="1" applyFill="1" applyBorder="1" applyAlignment="1">
      <alignment horizontal="right"/>
      <protection/>
    </xf>
    <xf numFmtId="14" fontId="5" fillId="0" borderId="11" xfId="57" applyNumberFormat="1" applyFont="1" applyFill="1" applyBorder="1" applyAlignment="1">
      <alignment horizontal="center"/>
      <protection/>
    </xf>
    <xf numFmtId="4" fontId="5" fillId="0" borderId="11" xfId="57" applyNumberFormat="1" applyFont="1" applyFill="1" applyBorder="1" applyAlignment="1">
      <alignment horizontal="right"/>
      <protection/>
    </xf>
    <xf numFmtId="2" fontId="5" fillId="0" borderId="11" xfId="57" applyNumberFormat="1" applyFont="1" applyFill="1" applyBorder="1" applyAlignment="1">
      <alignment horizontal="right"/>
      <protection/>
    </xf>
    <xf numFmtId="2" fontId="5" fillId="0" borderId="11" xfId="57" applyNumberFormat="1" applyFont="1" applyFill="1" applyBorder="1">
      <alignment/>
      <protection/>
    </xf>
    <xf numFmtId="2" fontId="5" fillId="0" borderId="11" xfId="0" applyNumberFormat="1" applyFont="1" applyFill="1" applyBorder="1" applyAlignment="1">
      <alignment/>
    </xf>
    <xf numFmtId="14" fontId="0" fillId="0" borderId="25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43" fillId="0" borderId="11" xfId="57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4" fontId="5" fillId="0" borderId="12" xfId="57" applyNumberFormat="1" applyFont="1" applyFill="1" applyBorder="1">
      <alignment/>
      <protection/>
    </xf>
    <xf numFmtId="0" fontId="5" fillId="0" borderId="2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4" fontId="4" fillId="0" borderId="13" xfId="57" applyNumberFormat="1" applyFont="1" applyFill="1" applyBorder="1">
      <alignment/>
      <protection/>
    </xf>
    <xf numFmtId="0" fontId="0" fillId="0" borderId="11" xfId="0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/>
    </xf>
    <xf numFmtId="14" fontId="5" fillId="0" borderId="17" xfId="57" applyNumberFormat="1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4" fillId="0" borderId="17" xfId="57" applyFont="1" applyFill="1" applyBorder="1" applyAlignment="1">
      <alignment horizontal="center"/>
      <protection/>
    </xf>
    <xf numFmtId="14" fontId="5" fillId="0" borderId="10" xfId="57" applyNumberFormat="1" applyFont="1" applyFill="1" applyBorder="1" applyAlignment="1">
      <alignment horizontal="right"/>
      <protection/>
    </xf>
    <xf numFmtId="4" fontId="5" fillId="0" borderId="10" xfId="56" applyNumberFormat="1" applyFont="1" applyFill="1" applyBorder="1">
      <alignment/>
      <protection/>
    </xf>
    <xf numFmtId="2" fontId="5" fillId="0" borderId="10" xfId="56" applyNumberFormat="1" applyFont="1" applyFill="1" applyBorder="1">
      <alignment/>
      <protection/>
    </xf>
    <xf numFmtId="14" fontId="0" fillId="0" borderId="26" xfId="0" applyNumberFormat="1" applyFont="1" applyFill="1" applyBorder="1" applyAlignment="1">
      <alignment/>
    </xf>
    <xf numFmtId="14" fontId="5" fillId="0" borderId="10" xfId="56" applyNumberFormat="1" applyFont="1" applyFill="1" applyBorder="1" applyAlignment="1">
      <alignment horizontal="center"/>
      <protection/>
    </xf>
    <xf numFmtId="2" fontId="4" fillId="0" borderId="10" xfId="56" applyNumberFormat="1" applyFont="1" applyFill="1" applyBorder="1">
      <alignment/>
      <protection/>
    </xf>
    <xf numFmtId="14" fontId="0" fillId="0" borderId="27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14" fontId="0" fillId="0" borderId="29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3" xfId="57" applyNumberFormat="1" applyFont="1" applyFill="1" applyBorder="1">
      <alignment/>
      <protection/>
    </xf>
    <xf numFmtId="0" fontId="0" fillId="0" borderId="24" xfId="0" applyFont="1" applyFill="1" applyBorder="1" applyAlignment="1">
      <alignment horizontal="right"/>
    </xf>
    <xf numFmtId="14" fontId="0" fillId="0" borderId="3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5" fillId="0" borderId="12" xfId="57" applyFont="1" applyFill="1" applyBorder="1">
      <alignment/>
      <protection/>
    </xf>
    <xf numFmtId="2" fontId="5" fillId="0" borderId="12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19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4" fillId="34" borderId="22" xfId="57" applyFont="1" applyFill="1" applyBorder="1" applyAlignment="1">
      <alignment horizontal="center" vertical="center" wrapText="1"/>
      <protection/>
    </xf>
    <xf numFmtId="0" fontId="4" fillId="34" borderId="0" xfId="5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11" xfId="0" applyFont="1" applyBorder="1" applyAlignment="1">
      <alignment/>
    </xf>
    <xf numFmtId="0" fontId="5" fillId="0" borderId="0" xfId="56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/>
    </xf>
    <xf numFmtId="4" fontId="5" fillId="0" borderId="0" xfId="56" applyNumberFormat="1" applyFont="1" applyFill="1" applyAlignment="1">
      <alignment horizontal="left"/>
      <protection/>
    </xf>
    <xf numFmtId="4" fontId="5" fillId="0" borderId="0" xfId="57" applyNumberFormat="1" applyFont="1" applyFill="1">
      <alignment/>
      <protection/>
    </xf>
    <xf numFmtId="4" fontId="0" fillId="0" borderId="0" xfId="0" applyNumberFormat="1" applyFont="1" applyAlignment="1">
      <alignment/>
    </xf>
    <xf numFmtId="14" fontId="0" fillId="0" borderId="32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33" xfId="0" applyFont="1" applyFill="1" applyBorder="1" applyAlignment="1">
      <alignment/>
    </xf>
    <xf numFmtId="4" fontId="4" fillId="34" borderId="11" xfId="57" applyNumberFormat="1" applyFont="1" applyFill="1" applyBorder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/>
      <protection/>
    </xf>
    <xf numFmtId="0" fontId="5" fillId="0" borderId="12" xfId="56" applyFont="1" applyFill="1" applyBorder="1" applyAlignment="1">
      <alignment horizontal="justify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justify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0" fontId="5" fillId="0" borderId="17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4" fontId="5" fillId="0" borderId="17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0" fontId="5" fillId="0" borderId="12" xfId="56" applyFont="1" applyFill="1" applyBorder="1" applyAlignment="1">
      <alignment horizontal="justify" vertical="center" wrapText="1"/>
      <protection/>
    </xf>
    <xf numFmtId="0" fontId="5" fillId="0" borderId="13" xfId="56" applyFont="1" applyFill="1" applyBorder="1" applyAlignment="1">
      <alignment horizontal="left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justify" vertical="center"/>
      <protection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justify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center" vertical="top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left" vertical="top" wrapText="1"/>
      <protection/>
    </xf>
    <xf numFmtId="0" fontId="5" fillId="0" borderId="13" xfId="57" applyFont="1" applyFill="1" applyBorder="1" applyAlignment="1">
      <alignment horizontal="left" vertical="top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justify" vertical="center" wrapText="1"/>
      <protection/>
    </xf>
    <xf numFmtId="0" fontId="5" fillId="0" borderId="13" xfId="57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center" vertical="center"/>
      <protection/>
    </xf>
    <xf numFmtId="14" fontId="5" fillId="0" borderId="12" xfId="56" applyNumberFormat="1" applyFont="1" applyFill="1" applyBorder="1" applyAlignment="1">
      <alignment horizontal="justify" vertical="center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4" fontId="4" fillId="0" borderId="0" xfId="56" applyNumberFormat="1" applyFont="1" applyBorder="1" applyAlignment="1">
      <alignment horizontal="left"/>
      <protection/>
    </xf>
    <xf numFmtId="0" fontId="4" fillId="34" borderId="0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ord 03.2004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B6" sqref="B6:B17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442" t="s">
        <v>145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443" t="s">
        <v>27</v>
      </c>
      <c r="B4" s="444" t="s">
        <v>0</v>
      </c>
      <c r="C4" s="445" t="s">
        <v>1</v>
      </c>
      <c r="D4" s="125" t="s">
        <v>2</v>
      </c>
      <c r="E4" s="158" t="s">
        <v>97</v>
      </c>
      <c r="F4" s="446" t="s">
        <v>3</v>
      </c>
      <c r="G4" s="436" t="s">
        <v>4</v>
      </c>
      <c r="H4" s="448" t="s">
        <v>5</v>
      </c>
      <c r="I4" s="448"/>
      <c r="J4" s="449"/>
      <c r="K4" s="89" t="s">
        <v>6</v>
      </c>
      <c r="L4" s="91" t="s">
        <v>37</v>
      </c>
      <c r="M4" s="450" t="s">
        <v>7</v>
      </c>
      <c r="N4" s="93" t="s">
        <v>18</v>
      </c>
      <c r="O4" s="94" t="s">
        <v>64</v>
      </c>
    </row>
    <row r="5" spans="1:15" ht="12.75">
      <c r="A5" s="443"/>
      <c r="B5" s="444"/>
      <c r="C5" s="445"/>
      <c r="D5" s="160" t="s">
        <v>96</v>
      </c>
      <c r="E5" s="159" t="s">
        <v>8</v>
      </c>
      <c r="F5" s="446"/>
      <c r="G5" s="447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50"/>
      <c r="N5" s="85" t="s">
        <v>17</v>
      </c>
      <c r="O5" s="95" t="s">
        <v>29</v>
      </c>
    </row>
    <row r="6" spans="1:15" ht="12.75">
      <c r="A6" s="430">
        <v>1</v>
      </c>
      <c r="B6" s="432" t="s">
        <v>36</v>
      </c>
      <c r="C6" s="435" t="s">
        <v>14</v>
      </c>
      <c r="D6" s="437">
        <v>13</v>
      </c>
      <c r="E6" s="454" t="s">
        <v>98</v>
      </c>
      <c r="F6" s="441" t="s">
        <v>14</v>
      </c>
      <c r="G6" s="439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 ht="12.75">
      <c r="A7" s="431"/>
      <c r="B7" s="433"/>
      <c r="C7" s="453"/>
      <c r="D7" s="437"/>
      <c r="E7" s="454"/>
      <c r="F7" s="455"/>
      <c r="G7" s="456"/>
      <c r="H7" s="12">
        <v>55530</v>
      </c>
      <c r="I7" s="166" t="s">
        <v>92</v>
      </c>
      <c r="J7" s="13">
        <v>296.09</v>
      </c>
      <c r="K7" s="13">
        <v>296.09</v>
      </c>
      <c r="L7" s="11"/>
      <c r="M7" s="11"/>
      <c r="N7" s="13">
        <f aca="true" t="shared" si="0" ref="N7:N21">J7-L7-M7</f>
        <v>296.09</v>
      </c>
      <c r="O7" s="11"/>
    </row>
    <row r="8" spans="1:15" ht="12.75">
      <c r="A8" s="431"/>
      <c r="B8" s="433"/>
      <c r="C8" s="453"/>
      <c r="D8" s="437"/>
      <c r="E8" s="454"/>
      <c r="F8" s="455"/>
      <c r="G8" s="456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 ht="12.75">
      <c r="A9" s="431"/>
      <c r="B9" s="433"/>
      <c r="C9" s="453"/>
      <c r="D9" s="437"/>
      <c r="E9" s="454"/>
      <c r="F9" s="455"/>
      <c r="G9" s="456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 ht="12.75">
      <c r="A10" s="431"/>
      <c r="B10" s="433"/>
      <c r="C10" s="453"/>
      <c r="D10" s="437"/>
      <c r="E10" s="454"/>
      <c r="F10" s="455"/>
      <c r="G10" s="456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 ht="12.75">
      <c r="A11" s="431"/>
      <c r="B11" s="433"/>
      <c r="C11" s="453"/>
      <c r="D11" s="437"/>
      <c r="E11" s="454"/>
      <c r="F11" s="455"/>
      <c r="G11" s="456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 ht="12.75">
      <c r="A12" s="431"/>
      <c r="B12" s="433"/>
      <c r="C12" s="453"/>
      <c r="D12" s="437"/>
      <c r="E12" s="454"/>
      <c r="F12" s="455"/>
      <c r="G12" s="456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1073.34</v>
      </c>
      <c r="N12" s="13">
        <f t="shared" si="0"/>
        <v>5770.88</v>
      </c>
      <c r="O12" s="11"/>
    </row>
    <row r="13" spans="1:15" ht="12.75">
      <c r="A13" s="431"/>
      <c r="B13" s="433"/>
      <c r="C13" s="453"/>
      <c r="D13" s="437"/>
      <c r="E13" s="454"/>
      <c r="F13" s="455"/>
      <c r="G13" s="456"/>
      <c r="H13" s="12">
        <v>56184</v>
      </c>
      <c r="I13" s="166" t="s">
        <v>116</v>
      </c>
      <c r="J13" s="13">
        <v>25070.49</v>
      </c>
      <c r="K13" s="13">
        <v>24774.4</v>
      </c>
      <c r="L13" s="11"/>
      <c r="M13" s="11">
        <v>296.09</v>
      </c>
      <c r="N13" s="13">
        <f t="shared" si="0"/>
        <v>24774.4</v>
      </c>
      <c r="O13" s="11"/>
    </row>
    <row r="14" spans="1:15" ht="12.75">
      <c r="A14" s="431"/>
      <c r="B14" s="433"/>
      <c r="C14" s="453"/>
      <c r="D14" s="437"/>
      <c r="E14" s="454"/>
      <c r="F14" s="455"/>
      <c r="G14" s="456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8977.359999999999</v>
      </c>
      <c r="O14" s="11"/>
    </row>
    <row r="15" spans="1:15" ht="12.75">
      <c r="A15" s="431"/>
      <c r="B15" s="433"/>
      <c r="C15" s="453"/>
      <c r="D15" s="437"/>
      <c r="E15" s="454"/>
      <c r="F15" s="455"/>
      <c r="G15" s="456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</v>
      </c>
      <c r="N15" s="13">
        <f t="shared" si="0"/>
        <v>6136.58</v>
      </c>
      <c r="O15" s="11"/>
    </row>
    <row r="16" spans="1:15" ht="12.75">
      <c r="A16" s="431"/>
      <c r="B16" s="433"/>
      <c r="C16" s="453"/>
      <c r="D16" s="437"/>
      <c r="E16" s="454"/>
      <c r="F16" s="455"/>
      <c r="G16" s="456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5" ht="12.75">
      <c r="A17" s="431"/>
      <c r="B17" s="433"/>
      <c r="C17" s="453"/>
      <c r="D17" s="437"/>
      <c r="E17" s="454"/>
      <c r="F17" s="455"/>
      <c r="G17" s="456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5" ht="12.75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5" ht="12.75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5" ht="12.75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5" ht="12.75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5" ht="12.75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 ht="12.75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5" ht="12.75">
      <c r="A24" s="430">
        <v>2</v>
      </c>
      <c r="B24" s="432" t="s">
        <v>83</v>
      </c>
      <c r="C24" s="434" t="s">
        <v>86</v>
      </c>
      <c r="D24" s="436">
        <v>17</v>
      </c>
      <c r="E24" s="438" t="s">
        <v>98</v>
      </c>
      <c r="F24" s="440" t="s">
        <v>86</v>
      </c>
      <c r="G24" s="451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5" ht="12.75">
      <c r="A25" s="431"/>
      <c r="B25" s="433"/>
      <c r="C25" s="434"/>
      <c r="D25" s="437"/>
      <c r="E25" s="438"/>
      <c r="F25" s="440"/>
      <c r="G25" s="451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aca="true" t="shared" si="1" ref="N25:N41">J25-L25-M25</f>
        <v>90.45</v>
      </c>
      <c r="O25" s="20"/>
    </row>
    <row r="26" spans="1:15" ht="12.75">
      <c r="A26" s="431"/>
      <c r="B26" s="433"/>
      <c r="C26" s="434"/>
      <c r="D26" s="437"/>
      <c r="E26" s="438"/>
      <c r="F26" s="440"/>
      <c r="G26" s="451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5" ht="12.75">
      <c r="A27" s="431"/>
      <c r="B27" s="433"/>
      <c r="C27" s="434"/>
      <c r="D27" s="431"/>
      <c r="E27" s="438"/>
      <c r="F27" s="440"/>
      <c r="G27" s="451"/>
      <c r="H27" s="18">
        <v>12414423</v>
      </c>
      <c r="I27" s="167" t="s">
        <v>92</v>
      </c>
      <c r="J27" s="19">
        <v>129.2</v>
      </c>
      <c r="K27" s="19">
        <v>129.2</v>
      </c>
      <c r="L27" s="20"/>
      <c r="M27" s="20"/>
      <c r="N27" s="19">
        <f t="shared" si="1"/>
        <v>129.2</v>
      </c>
      <c r="O27" s="20"/>
    </row>
    <row r="28" spans="1:15" ht="12.75">
      <c r="A28" s="431"/>
      <c r="B28" s="433"/>
      <c r="C28" s="434"/>
      <c r="D28" s="431"/>
      <c r="E28" s="438"/>
      <c r="F28" s="440"/>
      <c r="G28" s="451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5" ht="12.75">
      <c r="A29" s="431"/>
      <c r="B29" s="433"/>
      <c r="C29" s="434"/>
      <c r="D29" s="431"/>
      <c r="E29" s="438"/>
      <c r="F29" s="440"/>
      <c r="G29" s="451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5" ht="12.75">
      <c r="A30" s="431"/>
      <c r="B30" s="433"/>
      <c r="C30" s="434"/>
      <c r="D30" s="431"/>
      <c r="E30" s="438"/>
      <c r="F30" s="440"/>
      <c r="G30" s="451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5" ht="12.75">
      <c r="A31" s="431"/>
      <c r="B31" s="433"/>
      <c r="C31" s="434"/>
      <c r="D31" s="431"/>
      <c r="E31" s="438"/>
      <c r="F31" s="440"/>
      <c r="G31" s="451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5" ht="12.75">
      <c r="A32" s="431"/>
      <c r="B32" s="433"/>
      <c r="C32" s="434"/>
      <c r="D32" s="431"/>
      <c r="E32" s="438"/>
      <c r="F32" s="440"/>
      <c r="G32" s="451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5" ht="12.75">
      <c r="A33" s="431"/>
      <c r="B33" s="433"/>
      <c r="C33" s="434"/>
      <c r="D33" s="431"/>
      <c r="E33" s="438"/>
      <c r="F33" s="440"/>
      <c r="G33" s="451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5" ht="12.75">
      <c r="A34" s="431"/>
      <c r="B34" s="433"/>
      <c r="C34" s="434"/>
      <c r="D34" s="431"/>
      <c r="E34" s="438"/>
      <c r="F34" s="440"/>
      <c r="G34" s="451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5" ht="12.75">
      <c r="A35" s="431"/>
      <c r="B35" s="433"/>
      <c r="C35" s="434"/>
      <c r="D35" s="431"/>
      <c r="E35" s="438"/>
      <c r="F35" s="440"/>
      <c r="G35" s="451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5" ht="12.75">
      <c r="A36" s="431"/>
      <c r="B36" s="433"/>
      <c r="C36" s="434"/>
      <c r="D36" s="431"/>
      <c r="E36" s="438"/>
      <c r="F36" s="440"/>
      <c r="G36" s="451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5" ht="12.75">
      <c r="A37" s="431"/>
      <c r="B37" s="433"/>
      <c r="C37" s="434"/>
      <c r="D37" s="431"/>
      <c r="E37" s="438"/>
      <c r="F37" s="440"/>
      <c r="G37" s="451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5" ht="12.75">
      <c r="A38" s="431"/>
      <c r="B38" s="433"/>
      <c r="C38" s="434"/>
      <c r="D38" s="431"/>
      <c r="E38" s="438"/>
      <c r="F38" s="440"/>
      <c r="G38" s="451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5" ht="12.75">
      <c r="A39" s="431"/>
      <c r="B39" s="433"/>
      <c r="C39" s="434"/>
      <c r="D39" s="431"/>
      <c r="E39" s="438"/>
      <c r="F39" s="440"/>
      <c r="G39" s="451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5" ht="12.75">
      <c r="A40" s="431"/>
      <c r="B40" s="433"/>
      <c r="C40" s="434"/>
      <c r="D40" s="431"/>
      <c r="E40" s="438"/>
      <c r="F40" s="440"/>
      <c r="G40" s="451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5" ht="12.75">
      <c r="A41" s="431"/>
      <c r="B41" s="433"/>
      <c r="C41" s="435"/>
      <c r="D41" s="431"/>
      <c r="E41" s="439"/>
      <c r="F41" s="441"/>
      <c r="G41" s="452"/>
      <c r="H41" s="134">
        <v>2400003</v>
      </c>
      <c r="I41" s="168" t="s">
        <v>102</v>
      </c>
      <c r="J41" s="136">
        <v>45125.64</v>
      </c>
      <c r="K41" s="136">
        <v>39184.23</v>
      </c>
      <c r="L41" s="134"/>
      <c r="M41" s="136">
        <v>5941.41</v>
      </c>
      <c r="N41" s="135">
        <f t="shared" si="1"/>
        <v>39184.229999999996</v>
      </c>
      <c r="O41" s="20"/>
    </row>
    <row r="42" spans="1:15" ht="12.75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 ht="12.75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5" ht="12.75">
      <c r="A44" s="430">
        <v>3</v>
      </c>
      <c r="B44" s="470" t="s">
        <v>57</v>
      </c>
      <c r="C44" s="461" t="s">
        <v>15</v>
      </c>
      <c r="D44" s="430">
        <v>852</v>
      </c>
      <c r="E44" s="463" t="s">
        <v>98</v>
      </c>
      <c r="F44" s="465" t="s">
        <v>15</v>
      </c>
      <c r="G44" s="457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5" ht="12.75">
      <c r="A45" s="431"/>
      <c r="B45" s="471"/>
      <c r="C45" s="462"/>
      <c r="D45" s="431"/>
      <c r="E45" s="464"/>
      <c r="F45" s="466"/>
      <c r="G45" s="458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5" ht="12.75">
      <c r="A46" s="431"/>
      <c r="B46" s="471"/>
      <c r="C46" s="462"/>
      <c r="D46" s="431"/>
      <c r="E46" s="464"/>
      <c r="F46" s="466"/>
      <c r="G46" s="458"/>
      <c r="H46" s="27"/>
      <c r="I46" s="169"/>
      <c r="J46" s="28"/>
      <c r="K46" s="28"/>
      <c r="L46" s="28"/>
      <c r="M46" s="28"/>
      <c r="N46" s="28"/>
      <c r="O46" s="57"/>
    </row>
    <row r="47" spans="1:15" ht="12.75">
      <c r="A47" s="431"/>
      <c r="B47" s="471"/>
      <c r="C47" s="462"/>
      <c r="D47" s="431"/>
      <c r="E47" s="464"/>
      <c r="F47" s="466"/>
      <c r="G47" s="458"/>
      <c r="H47" s="27"/>
      <c r="I47" s="169"/>
      <c r="J47" s="28"/>
      <c r="K47" s="28"/>
      <c r="L47" s="28"/>
      <c r="M47" s="28"/>
      <c r="N47" s="28"/>
      <c r="O47" s="57"/>
    </row>
    <row r="48" spans="1:15" ht="12.75">
      <c r="A48" s="431"/>
      <c r="B48" s="471"/>
      <c r="C48" s="462"/>
      <c r="D48" s="431"/>
      <c r="E48" s="464"/>
      <c r="F48" s="466"/>
      <c r="G48" s="458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5" ht="12.75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5" ht="12.75" customHeight="1">
      <c r="A51" s="430">
        <v>4</v>
      </c>
      <c r="B51" s="459" t="s">
        <v>69</v>
      </c>
      <c r="C51" s="461" t="s">
        <v>14</v>
      </c>
      <c r="D51" s="430">
        <v>802</v>
      </c>
      <c r="E51" s="463" t="s">
        <v>98</v>
      </c>
      <c r="F51" s="465" t="s">
        <v>14</v>
      </c>
      <c r="G51" s="467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5" ht="12.75">
      <c r="A52" s="431"/>
      <c r="B52" s="460"/>
      <c r="C52" s="462"/>
      <c r="D52" s="431"/>
      <c r="E52" s="464"/>
      <c r="F52" s="466"/>
      <c r="G52" s="468"/>
      <c r="H52" s="77"/>
      <c r="I52" s="170"/>
      <c r="J52" s="78"/>
      <c r="K52" s="78"/>
      <c r="L52" s="78"/>
      <c r="M52" s="78"/>
      <c r="N52" s="78"/>
      <c r="O52" s="57"/>
    </row>
    <row r="53" spans="1:15" ht="12.75">
      <c r="A53" s="431"/>
      <c r="B53" s="460"/>
      <c r="C53" s="462"/>
      <c r="D53" s="431"/>
      <c r="E53" s="464"/>
      <c r="F53" s="466"/>
      <c r="G53" s="468"/>
      <c r="H53" s="27"/>
      <c r="I53" s="169"/>
      <c r="J53" s="28"/>
      <c r="K53" s="28"/>
      <c r="L53" s="28"/>
      <c r="M53" s="28"/>
      <c r="N53" s="78"/>
      <c r="O53" s="57"/>
    </row>
    <row r="54" spans="1:15" ht="12.75">
      <c r="A54" s="431"/>
      <c r="B54" s="460"/>
      <c r="C54" s="462"/>
      <c r="D54" s="431"/>
      <c r="E54" s="464"/>
      <c r="F54" s="466"/>
      <c r="G54" s="468"/>
      <c r="H54" s="27"/>
      <c r="I54" s="169"/>
      <c r="J54" s="28"/>
      <c r="K54" s="28"/>
      <c r="L54" s="28"/>
      <c r="M54" s="28"/>
      <c r="N54" s="144"/>
      <c r="O54" s="57"/>
    </row>
    <row r="55" spans="1:15" ht="12.75">
      <c r="A55" s="431"/>
      <c r="B55" s="460"/>
      <c r="C55" s="462"/>
      <c r="D55" s="431"/>
      <c r="E55" s="464"/>
      <c r="F55" s="466"/>
      <c r="G55" s="469"/>
      <c r="H55" s="27"/>
      <c r="I55" s="169"/>
      <c r="J55" s="28"/>
      <c r="K55" s="28"/>
      <c r="L55" s="28"/>
      <c r="M55" s="28"/>
      <c r="N55" s="28"/>
      <c r="O55" s="57"/>
    </row>
    <row r="56" spans="1:17" ht="12.75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5" ht="12.75">
      <c r="A57" s="430">
        <v>5</v>
      </c>
      <c r="B57" s="459" t="s">
        <v>30</v>
      </c>
      <c r="C57" s="472" t="s">
        <v>44</v>
      </c>
      <c r="D57" s="430">
        <v>214</v>
      </c>
      <c r="E57" s="467" t="s">
        <v>99</v>
      </c>
      <c r="F57" s="467" t="s">
        <v>44</v>
      </c>
      <c r="G57" s="457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5" ht="12.75">
      <c r="A58" s="431"/>
      <c r="B58" s="460"/>
      <c r="C58" s="473"/>
      <c r="D58" s="431"/>
      <c r="E58" s="468"/>
      <c r="F58" s="468"/>
      <c r="G58" s="458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5" ht="12.75">
      <c r="A59" s="431"/>
      <c r="B59" s="460"/>
      <c r="C59" s="473"/>
      <c r="D59" s="431"/>
      <c r="E59" s="468"/>
      <c r="F59" s="468"/>
      <c r="G59" s="458"/>
      <c r="H59" s="27">
        <v>20151694</v>
      </c>
      <c r="I59" s="169" t="s">
        <v>121</v>
      </c>
      <c r="J59" s="28">
        <v>1263.66</v>
      </c>
      <c r="K59" s="28">
        <v>1263.66</v>
      </c>
      <c r="L59" s="28"/>
      <c r="M59" s="28"/>
      <c r="N59" s="23">
        <f>J59-L59-M59</f>
        <v>1263.66</v>
      </c>
      <c r="O59" s="57"/>
    </row>
    <row r="60" spans="1:15" ht="12.75">
      <c r="A60" s="431"/>
      <c r="B60" s="460"/>
      <c r="C60" s="473"/>
      <c r="D60" s="431"/>
      <c r="E60" s="468"/>
      <c r="F60" s="468"/>
      <c r="G60" s="458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5" ht="12.75">
      <c r="A61" s="431"/>
      <c r="B61" s="460"/>
      <c r="C61" s="473"/>
      <c r="D61" s="431"/>
      <c r="E61" s="468"/>
      <c r="F61" s="468"/>
      <c r="G61" s="458"/>
      <c r="H61" s="27"/>
      <c r="I61" s="169"/>
      <c r="J61" s="28"/>
      <c r="K61" s="28"/>
      <c r="L61" s="28"/>
      <c r="M61" s="28"/>
      <c r="N61" s="64"/>
      <c r="O61" s="57"/>
    </row>
    <row r="62" spans="1:15" ht="12.75">
      <c r="A62" s="431"/>
      <c r="B62" s="460"/>
      <c r="C62" s="473"/>
      <c r="D62" s="431"/>
      <c r="E62" s="469"/>
      <c r="F62" s="468"/>
      <c r="G62" s="458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17731.44</v>
      </c>
      <c r="K63" s="57">
        <f>SUM(K57:K62)</f>
        <v>17731.44</v>
      </c>
      <c r="L63" s="57">
        <f>SUM(L57:L62)</f>
        <v>0</v>
      </c>
      <c r="M63" s="57">
        <f>SUM(M57:M62)</f>
        <v>0</v>
      </c>
      <c r="N63" s="57">
        <f>SUM(N57:N62)</f>
        <v>17731.44</v>
      </c>
      <c r="O63" s="57"/>
    </row>
    <row r="64" spans="1:15" ht="12.75">
      <c r="A64" s="430">
        <v>6</v>
      </c>
      <c r="B64" s="459" t="s">
        <v>48</v>
      </c>
      <c r="C64" s="467" t="s">
        <v>16</v>
      </c>
      <c r="D64" s="474">
        <v>230</v>
      </c>
      <c r="E64" s="465" t="s">
        <v>99</v>
      </c>
      <c r="F64" s="467" t="s">
        <v>16</v>
      </c>
      <c r="G64" s="457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 ht="12.75">
      <c r="A65" s="431"/>
      <c r="B65" s="460"/>
      <c r="C65" s="468"/>
      <c r="D65" s="475"/>
      <c r="E65" s="466"/>
      <c r="F65" s="468"/>
      <c r="G65" s="458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 ht="12.75">
      <c r="A66" s="431"/>
      <c r="B66" s="460"/>
      <c r="C66" s="468"/>
      <c r="D66" s="475"/>
      <c r="E66" s="466"/>
      <c r="F66" s="468"/>
      <c r="G66" s="458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 ht="12.75">
      <c r="A67" s="431"/>
      <c r="B67" s="460"/>
      <c r="C67" s="468"/>
      <c r="D67" s="475"/>
      <c r="E67" s="466"/>
      <c r="F67" s="468"/>
      <c r="G67" s="458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 ht="12.75">
      <c r="A68" s="431"/>
      <c r="B68" s="460"/>
      <c r="C68" s="468"/>
      <c r="D68" s="475"/>
      <c r="E68" s="466"/>
      <c r="F68" s="468"/>
      <c r="G68" s="458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 ht="12.75">
      <c r="A69" s="431"/>
      <c r="B69" s="460"/>
      <c r="C69" s="468"/>
      <c r="D69" s="475"/>
      <c r="E69" s="466"/>
      <c r="F69" s="468"/>
      <c r="G69" s="458"/>
      <c r="H69" s="27"/>
      <c r="I69" s="169"/>
      <c r="J69" s="62"/>
      <c r="K69" s="62"/>
      <c r="L69" s="62"/>
      <c r="M69" s="62"/>
      <c r="N69" s="62"/>
      <c r="O69" s="57"/>
    </row>
    <row r="70" spans="1:15" ht="12.75">
      <c r="A70" s="431"/>
      <c r="B70" s="460"/>
      <c r="C70" s="469"/>
      <c r="D70" s="475"/>
      <c r="E70" s="476"/>
      <c r="F70" s="469"/>
      <c r="G70" s="458"/>
      <c r="H70" s="27"/>
      <c r="I70" s="169"/>
      <c r="J70" s="61"/>
      <c r="K70" s="61"/>
      <c r="L70" s="63"/>
      <c r="M70" s="63"/>
      <c r="N70" s="61"/>
      <c r="O70" s="57"/>
    </row>
    <row r="71" spans="1:15" ht="12.7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430">
        <v>7</v>
      </c>
      <c r="B72" s="470" t="s">
        <v>95</v>
      </c>
      <c r="C72" s="461" t="s">
        <v>14</v>
      </c>
      <c r="D72" s="430">
        <v>646</v>
      </c>
      <c r="E72" s="465" t="s">
        <v>99</v>
      </c>
      <c r="F72" s="465" t="s">
        <v>14</v>
      </c>
      <c r="G72" s="457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 ht="12.75">
      <c r="A73" s="431"/>
      <c r="B73" s="471"/>
      <c r="C73" s="462"/>
      <c r="D73" s="431"/>
      <c r="E73" s="466"/>
      <c r="F73" s="466"/>
      <c r="G73" s="458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 ht="12.75">
      <c r="A74" s="431"/>
      <c r="B74" s="471"/>
      <c r="C74" s="462"/>
      <c r="D74" s="431"/>
      <c r="E74" s="466"/>
      <c r="F74" s="466"/>
      <c r="G74" s="458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 ht="12.75">
      <c r="A75" s="431"/>
      <c r="B75" s="471"/>
      <c r="C75" s="462"/>
      <c r="D75" s="431"/>
      <c r="E75" s="466"/>
      <c r="F75" s="466"/>
      <c r="G75" s="458"/>
      <c r="H75" s="27"/>
      <c r="I75" s="169"/>
      <c r="J75" s="28"/>
      <c r="K75" s="28"/>
      <c r="L75" s="28"/>
      <c r="M75" s="28"/>
      <c r="N75" s="28"/>
      <c r="O75" s="57"/>
    </row>
    <row r="76" spans="1:15" ht="12.75">
      <c r="A76" s="431"/>
      <c r="B76" s="471"/>
      <c r="C76" s="462"/>
      <c r="D76" s="431"/>
      <c r="E76" s="466"/>
      <c r="F76" s="466"/>
      <c r="G76" s="458"/>
      <c r="H76" s="27"/>
      <c r="I76" s="169"/>
      <c r="J76" s="28"/>
      <c r="K76" s="28"/>
      <c r="L76" s="28"/>
      <c r="M76" s="28"/>
      <c r="N76" s="28"/>
      <c r="O76" s="57"/>
    </row>
    <row r="77" spans="1:15" ht="12.75">
      <c r="A77" s="431"/>
      <c r="B77" s="471"/>
      <c r="C77" s="462"/>
      <c r="D77" s="431"/>
      <c r="E77" s="466"/>
      <c r="F77" s="466"/>
      <c r="G77" s="458"/>
      <c r="H77" s="27"/>
      <c r="I77" s="169"/>
      <c r="J77" s="28"/>
      <c r="K77" s="28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 ht="12.75">
      <c r="A79" s="430">
        <v>8</v>
      </c>
      <c r="B79" s="459" t="s">
        <v>32</v>
      </c>
      <c r="C79" s="467" t="s">
        <v>16</v>
      </c>
      <c r="D79" s="430">
        <v>24</v>
      </c>
      <c r="E79" s="467" t="s">
        <v>99</v>
      </c>
      <c r="F79" s="467" t="s">
        <v>16</v>
      </c>
      <c r="G79" s="457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 ht="12.75">
      <c r="A80" s="431"/>
      <c r="B80" s="460"/>
      <c r="C80" s="468"/>
      <c r="D80" s="431"/>
      <c r="E80" s="468"/>
      <c r="F80" s="468"/>
      <c r="G80" s="458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 ht="12.75">
      <c r="A81" s="431"/>
      <c r="B81" s="460"/>
      <c r="C81" s="468"/>
      <c r="D81" s="431"/>
      <c r="E81" s="468"/>
      <c r="F81" s="468"/>
      <c r="G81" s="458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 ht="12.75">
      <c r="A82" s="431"/>
      <c r="B82" s="460"/>
      <c r="C82" s="468"/>
      <c r="D82" s="431"/>
      <c r="E82" s="468"/>
      <c r="F82" s="468"/>
      <c r="G82" s="458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 ht="12.75">
      <c r="A83" s="431"/>
      <c r="B83" s="460"/>
      <c r="C83" s="468"/>
      <c r="D83" s="431"/>
      <c r="E83" s="468"/>
      <c r="F83" s="468"/>
      <c r="G83" s="458"/>
      <c r="H83" s="162">
        <v>90106</v>
      </c>
      <c r="I83" s="172" t="s">
        <v>133</v>
      </c>
      <c r="J83" s="144">
        <v>17276.4</v>
      </c>
      <c r="K83" s="144">
        <v>17276.4</v>
      </c>
      <c r="L83" s="161"/>
      <c r="M83" s="161"/>
      <c r="N83" s="28">
        <v>13274.6</v>
      </c>
      <c r="O83" s="57">
        <f>K83-N83</f>
        <v>4001.800000000001</v>
      </c>
    </row>
    <row r="84" spans="1:15" ht="12.75">
      <c r="A84" s="431"/>
      <c r="B84" s="460"/>
      <c r="C84" s="468"/>
      <c r="D84" s="431"/>
      <c r="E84" s="468"/>
      <c r="F84" s="468"/>
      <c r="G84" s="458"/>
      <c r="H84" s="162"/>
      <c r="I84" s="172"/>
      <c r="J84" s="162"/>
      <c r="K84" s="162"/>
      <c r="L84" s="161"/>
      <c r="M84" s="161"/>
      <c r="N84" s="28"/>
      <c r="O84" s="57"/>
    </row>
    <row r="85" spans="1:15" ht="12.75">
      <c r="A85" s="431"/>
      <c r="B85" s="460"/>
      <c r="C85" s="468"/>
      <c r="D85" s="431"/>
      <c r="E85" s="469"/>
      <c r="F85" s="468"/>
      <c r="G85" s="458"/>
      <c r="H85" s="65"/>
      <c r="I85" s="173"/>
      <c r="J85" s="65"/>
      <c r="K85" s="65"/>
      <c r="L85" s="28"/>
      <c r="M85" s="28"/>
      <c r="N85" s="28"/>
      <c r="O85" s="57"/>
    </row>
    <row r="86" spans="1:15" ht="12.7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aca="true" t="shared" si="2" ref="J86:O86">SUM(J79:J85)</f>
        <v>73904.6</v>
      </c>
      <c r="K86" s="57">
        <f t="shared" si="2"/>
        <v>73904.6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</v>
      </c>
    </row>
    <row r="87" spans="1:15" ht="12.75">
      <c r="A87" s="430">
        <v>9</v>
      </c>
      <c r="B87" s="459" t="s">
        <v>117</v>
      </c>
      <c r="C87" s="467" t="s">
        <v>118</v>
      </c>
      <c r="D87" s="430">
        <v>935</v>
      </c>
      <c r="E87" s="467" t="s">
        <v>119</v>
      </c>
      <c r="F87" s="467" t="s">
        <v>44</v>
      </c>
      <c r="G87" s="457" t="s">
        <v>120</v>
      </c>
      <c r="H87" s="27">
        <v>8</v>
      </c>
      <c r="I87" s="169" t="s">
        <v>106</v>
      </c>
      <c r="J87" s="28">
        <v>1073.34</v>
      </c>
      <c r="K87" s="28">
        <v>1073.34</v>
      </c>
      <c r="L87" s="28"/>
      <c r="M87" s="28"/>
      <c r="N87" s="28">
        <f>J87-L87-M87</f>
        <v>1073.34</v>
      </c>
      <c r="O87" s="57"/>
    </row>
    <row r="88" spans="1:15" ht="12.75">
      <c r="A88" s="431"/>
      <c r="B88" s="460"/>
      <c r="C88" s="468"/>
      <c r="D88" s="431"/>
      <c r="E88" s="468"/>
      <c r="F88" s="468"/>
      <c r="G88" s="458"/>
      <c r="H88" s="27"/>
      <c r="I88" s="169"/>
      <c r="J88" s="28"/>
      <c r="K88" s="28"/>
      <c r="L88" s="28"/>
      <c r="M88" s="28"/>
      <c r="N88" s="28"/>
      <c r="O88" s="57"/>
    </row>
    <row r="89" spans="1:15" ht="12.75">
      <c r="A89" s="431"/>
      <c r="B89" s="460"/>
      <c r="C89" s="468"/>
      <c r="D89" s="431"/>
      <c r="E89" s="468"/>
      <c r="F89" s="468"/>
      <c r="G89" s="458"/>
      <c r="H89" s="5"/>
      <c r="I89" s="174"/>
      <c r="J89" s="5"/>
      <c r="K89" s="5"/>
      <c r="L89" s="28"/>
      <c r="M89" s="28"/>
      <c r="N89" s="28"/>
      <c r="O89" s="57"/>
    </row>
    <row r="90" spans="1:15" ht="12.75">
      <c r="A90" s="431"/>
      <c r="B90" s="460"/>
      <c r="C90" s="468"/>
      <c r="D90" s="431"/>
      <c r="E90" s="468"/>
      <c r="F90" s="468"/>
      <c r="G90" s="458"/>
      <c r="H90" s="65"/>
      <c r="I90" s="173"/>
      <c r="J90" s="65"/>
      <c r="K90" s="65"/>
      <c r="L90" s="28"/>
      <c r="M90" s="28"/>
      <c r="N90" s="28"/>
      <c r="O90" s="57"/>
    </row>
    <row r="91" spans="1:15" ht="12.75">
      <c r="A91" s="431"/>
      <c r="B91" s="460"/>
      <c r="C91" s="468"/>
      <c r="D91" s="431"/>
      <c r="E91" s="469"/>
      <c r="F91" s="468"/>
      <c r="G91" s="458"/>
      <c r="H91" s="65"/>
      <c r="I91" s="173"/>
      <c r="J91" s="65"/>
      <c r="K91" s="65"/>
      <c r="L91" s="28"/>
      <c r="M91" s="28"/>
      <c r="N91" s="28"/>
      <c r="O91" s="57"/>
    </row>
    <row r="92" spans="1:15" ht="12.7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1073.34</v>
      </c>
      <c r="K92" s="57">
        <f>SUM(K87:K91)</f>
        <v>1073.34</v>
      </c>
      <c r="L92" s="57">
        <f>SUM(L87:L91)</f>
        <v>0</v>
      </c>
      <c r="M92" s="57">
        <f>SUM(M87:M91)</f>
        <v>0</v>
      </c>
      <c r="N92" s="57">
        <f>SUM(N87:N91)</f>
        <v>1073.34</v>
      </c>
      <c r="O92" s="57"/>
    </row>
    <row r="93" spans="1:15" ht="12.75">
      <c r="A93" s="430">
        <v>10</v>
      </c>
      <c r="B93" s="459" t="s">
        <v>28</v>
      </c>
      <c r="C93" s="472" t="s">
        <v>14</v>
      </c>
      <c r="D93" s="430">
        <v>215</v>
      </c>
      <c r="E93" s="463" t="s">
        <v>99</v>
      </c>
      <c r="F93" s="467" t="s">
        <v>14</v>
      </c>
      <c r="G93" s="457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aca="true" t="shared" si="3" ref="N93:N100">J93-L93-M93</f>
        <v>4799</v>
      </c>
      <c r="O93" s="57"/>
    </row>
    <row r="94" spans="1:15" ht="12.75">
      <c r="A94" s="431"/>
      <c r="B94" s="460"/>
      <c r="C94" s="473"/>
      <c r="D94" s="431"/>
      <c r="E94" s="464"/>
      <c r="F94" s="468"/>
      <c r="G94" s="458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 ht="12.75">
      <c r="A95" s="431"/>
      <c r="B95" s="460"/>
      <c r="C95" s="473"/>
      <c r="D95" s="431"/>
      <c r="E95" s="464"/>
      <c r="F95" s="468"/>
      <c r="G95" s="458"/>
      <c r="H95" s="27">
        <v>1310959</v>
      </c>
      <c r="I95" s="169" t="s">
        <v>109</v>
      </c>
      <c r="J95" s="28">
        <v>8638.2</v>
      </c>
      <c r="K95" s="28">
        <v>8638.2</v>
      </c>
      <c r="L95" s="28"/>
      <c r="M95" s="28"/>
      <c r="N95" s="28">
        <f t="shared" si="3"/>
        <v>8638.2</v>
      </c>
      <c r="O95" s="57"/>
    </row>
    <row r="96" spans="1:15" ht="12.75">
      <c r="A96" s="431"/>
      <c r="B96" s="460"/>
      <c r="C96" s="473"/>
      <c r="D96" s="431"/>
      <c r="E96" s="464"/>
      <c r="F96" s="468"/>
      <c r="G96" s="458"/>
      <c r="H96" s="27">
        <v>1312051</v>
      </c>
      <c r="I96" s="169" t="s">
        <v>110</v>
      </c>
      <c r="J96" s="28">
        <v>24954.8</v>
      </c>
      <c r="K96" s="28">
        <v>24954.8</v>
      </c>
      <c r="L96" s="28"/>
      <c r="M96" s="28"/>
      <c r="N96" s="28">
        <f t="shared" si="3"/>
        <v>24954.8</v>
      </c>
      <c r="O96" s="57"/>
    </row>
    <row r="97" spans="1:15" ht="12.75">
      <c r="A97" s="431"/>
      <c r="B97" s="460"/>
      <c r="C97" s="473"/>
      <c r="D97" s="431"/>
      <c r="E97" s="464"/>
      <c r="F97" s="468"/>
      <c r="G97" s="458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 ht="12.75">
      <c r="A98" s="431"/>
      <c r="B98" s="460"/>
      <c r="C98" s="473"/>
      <c r="D98" s="431"/>
      <c r="E98" s="464"/>
      <c r="F98" s="468"/>
      <c r="G98" s="458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 ht="12.75">
      <c r="A99" s="431"/>
      <c r="B99" s="460"/>
      <c r="C99" s="473"/>
      <c r="D99" s="431"/>
      <c r="E99" s="464"/>
      <c r="F99" s="468"/>
      <c r="G99" s="458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 ht="12.75">
      <c r="A100" s="431"/>
      <c r="B100" s="460"/>
      <c r="C100" s="473"/>
      <c r="D100" s="431"/>
      <c r="E100" s="464"/>
      <c r="F100" s="468"/>
      <c r="G100" s="458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 ht="12.7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 ht="12.7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 ht="12.7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</v>
      </c>
      <c r="K103" s="57">
        <f>SUM(K93:K100)</f>
        <v>72944.8</v>
      </c>
      <c r="L103" s="57">
        <f>SUM(L93:L100)</f>
        <v>0</v>
      </c>
      <c r="M103" s="57">
        <f>SUM(M93:M100)</f>
        <v>0</v>
      </c>
      <c r="N103" s="57">
        <f>SUM(N93:N100)</f>
        <v>72944.8</v>
      </c>
      <c r="O103" s="57"/>
    </row>
    <row r="104" spans="1:15" ht="12.75">
      <c r="A104" s="430">
        <v>11</v>
      </c>
      <c r="B104" s="459" t="s">
        <v>43</v>
      </c>
      <c r="C104" s="472" t="s">
        <v>14</v>
      </c>
      <c r="D104" s="430">
        <v>25</v>
      </c>
      <c r="E104" s="467" t="s">
        <v>99</v>
      </c>
      <c r="F104" s="467" t="s">
        <v>14</v>
      </c>
      <c r="G104" s="467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 ht="12.75">
      <c r="A105" s="431"/>
      <c r="B105" s="460"/>
      <c r="C105" s="473"/>
      <c r="D105" s="431"/>
      <c r="E105" s="468"/>
      <c r="F105" s="468"/>
      <c r="G105" s="468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 ht="12.75">
      <c r="A106" s="431"/>
      <c r="B106" s="460"/>
      <c r="C106" s="473"/>
      <c r="D106" s="431"/>
      <c r="E106" s="468"/>
      <c r="F106" s="468"/>
      <c r="G106" s="468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 ht="12.75">
      <c r="A107" s="431"/>
      <c r="B107" s="460"/>
      <c r="C107" s="473"/>
      <c r="D107" s="431"/>
      <c r="E107" s="468"/>
      <c r="F107" s="468"/>
      <c r="G107" s="468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 ht="12.75">
      <c r="A108" s="431"/>
      <c r="B108" s="460"/>
      <c r="C108" s="473"/>
      <c r="D108" s="431"/>
      <c r="E108" s="468"/>
      <c r="F108" s="468"/>
      <c r="G108" s="468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 ht="12.7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 ht="12.7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 ht="12.75">
      <c r="A111" s="430">
        <v>12</v>
      </c>
      <c r="B111" s="459" t="s">
        <v>35</v>
      </c>
      <c r="C111" s="461" t="s">
        <v>16</v>
      </c>
      <c r="D111" s="430">
        <v>41</v>
      </c>
      <c r="E111" s="463" t="s">
        <v>99</v>
      </c>
      <c r="F111" s="465" t="s">
        <v>16</v>
      </c>
      <c r="G111" s="467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 ht="12.75">
      <c r="A112" s="431"/>
      <c r="B112" s="460"/>
      <c r="C112" s="462"/>
      <c r="D112" s="431"/>
      <c r="E112" s="464"/>
      <c r="F112" s="466"/>
      <c r="G112" s="468"/>
      <c r="H112" s="27"/>
      <c r="I112" s="169"/>
      <c r="J112" s="28"/>
      <c r="K112" s="28"/>
      <c r="L112" s="27"/>
      <c r="M112" s="28"/>
      <c r="N112" s="28"/>
      <c r="O112" s="27"/>
    </row>
    <row r="113" spans="1:15" ht="12.75">
      <c r="A113" s="431"/>
      <c r="B113" s="460"/>
      <c r="C113" s="462"/>
      <c r="D113" s="431"/>
      <c r="E113" s="464"/>
      <c r="F113" s="466"/>
      <c r="G113" s="468"/>
      <c r="H113" s="27"/>
      <c r="I113" s="169"/>
      <c r="J113" s="28"/>
      <c r="K113" s="28"/>
      <c r="L113" s="27"/>
      <c r="M113" s="28"/>
      <c r="N113" s="28"/>
      <c r="O113" s="27"/>
    </row>
    <row r="114" spans="1:15" ht="12.75">
      <c r="A114" s="68"/>
      <c r="B114" s="111"/>
      <c r="C114" s="116"/>
      <c r="D114" s="68"/>
      <c r="E114" s="82"/>
      <c r="F114" s="153"/>
      <c r="G114" s="468"/>
      <c r="H114" s="27"/>
      <c r="I114" s="169"/>
      <c r="J114" s="28"/>
      <c r="K114" s="28"/>
      <c r="L114" s="27"/>
      <c r="M114" s="28"/>
      <c r="N114" s="28"/>
      <c r="O114" s="27"/>
    </row>
    <row r="115" spans="1:15" ht="12.75">
      <c r="A115" s="68"/>
      <c r="B115" s="111"/>
      <c r="C115" s="116"/>
      <c r="D115" s="68"/>
      <c r="E115" s="82"/>
      <c r="F115" s="153"/>
      <c r="G115" s="468"/>
      <c r="H115" s="27"/>
      <c r="I115" s="169"/>
      <c r="J115" s="28"/>
      <c r="K115" s="28"/>
      <c r="L115" s="27"/>
      <c r="M115" s="28"/>
      <c r="N115" s="28"/>
      <c r="O115" s="27"/>
    </row>
    <row r="116" spans="1:15" ht="12.75">
      <c r="A116" s="68"/>
      <c r="B116" s="111"/>
      <c r="C116" s="116"/>
      <c r="D116" s="68"/>
      <c r="E116" s="82"/>
      <c r="F116" s="153"/>
      <c r="G116" s="468"/>
      <c r="H116" s="27"/>
      <c r="I116" s="169"/>
      <c r="J116" s="28"/>
      <c r="K116" s="28"/>
      <c r="L116" s="27"/>
      <c r="M116" s="28"/>
      <c r="N116" s="28"/>
      <c r="O116" s="27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 ht="12.75">
      <c r="A118" s="430">
        <v>13</v>
      </c>
      <c r="B118" s="459" t="s">
        <v>87</v>
      </c>
      <c r="C118" s="461" t="s">
        <v>14</v>
      </c>
      <c r="D118" s="457">
        <v>620</v>
      </c>
      <c r="E118" s="457" t="s">
        <v>99</v>
      </c>
      <c r="F118" s="465" t="s">
        <v>14</v>
      </c>
      <c r="G118" s="457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 ht="12.75">
      <c r="A119" s="431"/>
      <c r="B119" s="460"/>
      <c r="C119" s="477"/>
      <c r="D119" s="458"/>
      <c r="E119" s="458"/>
      <c r="F119" s="478"/>
      <c r="G119" s="458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aca="true" t="shared" si="4" ref="N119:N137">J119-L119-M119</f>
        <v>167.97</v>
      </c>
      <c r="O119" s="27"/>
    </row>
    <row r="120" spans="1:15" ht="12.75">
      <c r="A120" s="431"/>
      <c r="B120" s="460"/>
      <c r="C120" s="477"/>
      <c r="D120" s="458"/>
      <c r="E120" s="458"/>
      <c r="F120" s="478"/>
      <c r="G120" s="458"/>
      <c r="H120" s="27">
        <f>1+H119</f>
        <v>3055</v>
      </c>
      <c r="I120" s="169" t="s">
        <v>140</v>
      </c>
      <c r="J120" s="28">
        <v>77.52</v>
      </c>
      <c r="K120" s="28">
        <f aca="true" t="shared" si="5" ref="K120:K137">J120</f>
        <v>77.52</v>
      </c>
      <c r="L120" s="27"/>
      <c r="M120" s="28"/>
      <c r="N120" s="28">
        <f t="shared" si="4"/>
        <v>77.52</v>
      </c>
      <c r="O120" s="27"/>
    </row>
    <row r="121" spans="1:15" ht="12.75">
      <c r="A121" s="431"/>
      <c r="B121" s="460"/>
      <c r="C121" s="477"/>
      <c r="D121" s="458"/>
      <c r="E121" s="458"/>
      <c r="F121" s="478"/>
      <c r="G121" s="458"/>
      <c r="H121" s="27">
        <f aca="true" t="shared" si="6" ref="H121:H137">1+H120</f>
        <v>3056</v>
      </c>
      <c r="I121" s="169" t="s">
        <v>140</v>
      </c>
      <c r="J121" s="28">
        <v>64.6</v>
      </c>
      <c r="K121" s="28">
        <f t="shared" si="5"/>
        <v>64.6</v>
      </c>
      <c r="L121" s="27"/>
      <c r="M121" s="28"/>
      <c r="N121" s="28">
        <f t="shared" si="4"/>
        <v>64.6</v>
      </c>
      <c r="O121" s="27"/>
    </row>
    <row r="122" spans="1:15" ht="12.75">
      <c r="A122" s="431"/>
      <c r="B122" s="460"/>
      <c r="C122" s="477"/>
      <c r="D122" s="458"/>
      <c r="E122" s="458"/>
      <c r="F122" s="478"/>
      <c r="G122" s="458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 ht="12.75">
      <c r="A123" s="431"/>
      <c r="B123" s="460"/>
      <c r="C123" s="477"/>
      <c r="D123" s="458"/>
      <c r="E123" s="458"/>
      <c r="F123" s="478"/>
      <c r="G123" s="458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 ht="12.75">
      <c r="A124" s="431"/>
      <c r="B124" s="460"/>
      <c r="C124" s="477"/>
      <c r="D124" s="458"/>
      <c r="E124" s="458"/>
      <c r="F124" s="478"/>
      <c r="G124" s="458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 ht="12.75">
      <c r="A125" s="431"/>
      <c r="B125" s="460"/>
      <c r="C125" s="477"/>
      <c r="D125" s="458"/>
      <c r="E125" s="458"/>
      <c r="F125" s="478"/>
      <c r="G125" s="458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 ht="12.75">
      <c r="A126" s="431"/>
      <c r="B126" s="460"/>
      <c r="C126" s="477"/>
      <c r="D126" s="458"/>
      <c r="E126" s="458"/>
      <c r="F126" s="478"/>
      <c r="G126" s="458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 ht="12.75">
      <c r="A127" s="431"/>
      <c r="B127" s="460"/>
      <c r="C127" s="477"/>
      <c r="D127" s="458"/>
      <c r="E127" s="458"/>
      <c r="F127" s="478"/>
      <c r="G127" s="458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 ht="12.75">
      <c r="A128" s="431"/>
      <c r="B128" s="460"/>
      <c r="C128" s="477"/>
      <c r="D128" s="458"/>
      <c r="E128" s="458"/>
      <c r="F128" s="478"/>
      <c r="G128" s="458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 ht="12.75">
      <c r="A129" s="431"/>
      <c r="B129" s="460"/>
      <c r="C129" s="477"/>
      <c r="D129" s="458"/>
      <c r="E129" s="458"/>
      <c r="F129" s="478"/>
      <c r="G129" s="458"/>
      <c r="H129" s="27">
        <f t="shared" si="6"/>
        <v>3064</v>
      </c>
      <c r="I129" s="169" t="s">
        <v>140</v>
      </c>
      <c r="J129" s="28">
        <v>271.34</v>
      </c>
      <c r="K129" s="28">
        <f t="shared" si="5"/>
        <v>271.34</v>
      </c>
      <c r="L129" s="27"/>
      <c r="M129" s="28"/>
      <c r="N129" s="28">
        <f t="shared" si="4"/>
        <v>271.34</v>
      </c>
      <c r="O129" s="27"/>
    </row>
    <row r="130" spans="1:15" ht="12.75">
      <c r="A130" s="431"/>
      <c r="B130" s="460"/>
      <c r="C130" s="477"/>
      <c r="D130" s="458"/>
      <c r="E130" s="458"/>
      <c r="F130" s="478"/>
      <c r="G130" s="458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 ht="12.75">
      <c r="A131" s="431"/>
      <c r="B131" s="460"/>
      <c r="C131" s="477"/>
      <c r="D131" s="458"/>
      <c r="E131" s="458"/>
      <c r="F131" s="478"/>
      <c r="G131" s="458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 ht="12.75">
      <c r="A132" s="431"/>
      <c r="B132" s="460"/>
      <c r="C132" s="477"/>
      <c r="D132" s="458"/>
      <c r="E132" s="458"/>
      <c r="F132" s="478"/>
      <c r="G132" s="458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 ht="12.75">
      <c r="A133" s="431"/>
      <c r="B133" s="460"/>
      <c r="C133" s="477"/>
      <c r="D133" s="458"/>
      <c r="E133" s="458"/>
      <c r="F133" s="478"/>
      <c r="G133" s="458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 ht="12.75">
      <c r="A134" s="431"/>
      <c r="B134" s="460"/>
      <c r="C134" s="477"/>
      <c r="D134" s="458"/>
      <c r="E134" s="458"/>
      <c r="F134" s="478"/>
      <c r="G134" s="458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 ht="12.75">
      <c r="A135" s="431"/>
      <c r="B135" s="460"/>
      <c r="C135" s="477"/>
      <c r="D135" s="458"/>
      <c r="E135" s="458"/>
      <c r="F135" s="478"/>
      <c r="G135" s="458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 ht="12.7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 ht="12.7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 ht="12.7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 ht="12.7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 ht="12.7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 ht="12.75">
      <c r="A141" s="430">
        <v>14</v>
      </c>
      <c r="B141" s="459" t="s">
        <v>20</v>
      </c>
      <c r="C141" s="461" t="s">
        <v>14</v>
      </c>
      <c r="D141" s="430">
        <v>633</v>
      </c>
      <c r="E141" s="457" t="s">
        <v>99</v>
      </c>
      <c r="F141" s="465" t="s">
        <v>14</v>
      </c>
      <c r="G141" s="457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aca="true" t="shared" si="7" ref="N141:N146">J141-L141-M141</f>
        <v>1114.5099999999993</v>
      </c>
      <c r="O141" s="27"/>
    </row>
    <row r="142" spans="1:15" ht="12.75">
      <c r="A142" s="431"/>
      <c r="B142" s="460"/>
      <c r="C142" s="462"/>
      <c r="D142" s="431"/>
      <c r="E142" s="458"/>
      <c r="F142" s="466"/>
      <c r="G142" s="458"/>
      <c r="H142" s="27">
        <v>206353</v>
      </c>
      <c r="I142" s="169" t="s">
        <v>102</v>
      </c>
      <c r="J142" s="28">
        <v>16494.69</v>
      </c>
      <c r="K142" s="28">
        <v>16494.69</v>
      </c>
      <c r="L142" s="27"/>
      <c r="M142" s="28"/>
      <c r="N142" s="28">
        <f t="shared" si="7"/>
        <v>16494.69</v>
      </c>
      <c r="O142" s="27"/>
    </row>
    <row r="143" spans="1:15" ht="12.75">
      <c r="A143" s="431"/>
      <c r="B143" s="460"/>
      <c r="C143" s="462"/>
      <c r="D143" s="431"/>
      <c r="E143" s="458"/>
      <c r="F143" s="466"/>
      <c r="G143" s="458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 ht="12.75">
      <c r="A144" s="431"/>
      <c r="B144" s="460"/>
      <c r="C144" s="462"/>
      <c r="D144" s="431"/>
      <c r="E144" s="458"/>
      <c r="F144" s="466"/>
      <c r="G144" s="458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5" ht="12.75">
      <c r="A145" s="431"/>
      <c r="B145" s="460"/>
      <c r="C145" s="462"/>
      <c r="D145" s="431"/>
      <c r="E145" s="458"/>
      <c r="F145" s="466"/>
      <c r="G145" s="458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5" ht="12.75">
      <c r="A146" s="431"/>
      <c r="B146" s="460"/>
      <c r="C146" s="462"/>
      <c r="D146" s="431"/>
      <c r="E146" s="458"/>
      <c r="F146" s="466"/>
      <c r="G146" s="458"/>
      <c r="H146" s="27">
        <v>206357</v>
      </c>
      <c r="I146" s="169" t="s">
        <v>102</v>
      </c>
      <c r="J146" s="28">
        <v>10736.04</v>
      </c>
      <c r="K146" s="28">
        <v>9680.04</v>
      </c>
      <c r="L146" s="27"/>
      <c r="M146" s="28">
        <v>1056</v>
      </c>
      <c r="N146" s="28">
        <f t="shared" si="7"/>
        <v>9680.04</v>
      </c>
      <c r="O146" s="28"/>
    </row>
    <row r="147" spans="1:15" ht="12.75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5" ht="12.75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5" ht="12.75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5" ht="12.75">
      <c r="A150" s="430">
        <v>15</v>
      </c>
      <c r="B150" s="488" t="s">
        <v>68</v>
      </c>
      <c r="C150" s="489" t="s">
        <v>53</v>
      </c>
      <c r="D150" s="490">
        <v>230</v>
      </c>
      <c r="E150" s="482" t="s">
        <v>99</v>
      </c>
      <c r="F150" s="481" t="s">
        <v>53</v>
      </c>
      <c r="G150" s="482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5" ht="12.75">
      <c r="A151" s="431"/>
      <c r="B151" s="488"/>
      <c r="C151" s="489"/>
      <c r="D151" s="490"/>
      <c r="E151" s="482"/>
      <c r="F151" s="481"/>
      <c r="G151" s="482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5" ht="12.75">
      <c r="A152" s="431"/>
      <c r="B152" s="488"/>
      <c r="C152" s="489"/>
      <c r="D152" s="490"/>
      <c r="E152" s="482"/>
      <c r="F152" s="481"/>
      <c r="G152" s="482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5" ht="12.75">
      <c r="A153" s="431"/>
      <c r="B153" s="488"/>
      <c r="C153" s="489"/>
      <c r="D153" s="490"/>
      <c r="E153" s="482"/>
      <c r="F153" s="481"/>
      <c r="G153" s="482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5" ht="12.75">
      <c r="A154" s="431"/>
      <c r="B154" s="488"/>
      <c r="C154" s="489"/>
      <c r="D154" s="490"/>
      <c r="E154" s="482"/>
      <c r="F154" s="481"/>
      <c r="G154" s="482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5" ht="12.75">
      <c r="A155" s="431"/>
      <c r="B155" s="488"/>
      <c r="C155" s="489"/>
      <c r="D155" s="490"/>
      <c r="E155" s="482"/>
      <c r="F155" s="481"/>
      <c r="G155" s="482"/>
      <c r="H155" s="18"/>
      <c r="I155" s="167"/>
      <c r="J155" s="20"/>
      <c r="K155" s="20"/>
      <c r="L155" s="18"/>
      <c r="M155" s="20"/>
      <c r="N155" s="20"/>
      <c r="O155" s="18"/>
    </row>
    <row r="156" spans="1:15" ht="12.75">
      <c r="A156" s="431"/>
      <c r="B156" s="488"/>
      <c r="C156" s="489"/>
      <c r="D156" s="490"/>
      <c r="E156" s="482"/>
      <c r="F156" s="481"/>
      <c r="G156" s="482"/>
      <c r="H156" s="18"/>
      <c r="I156" s="167"/>
      <c r="J156" s="20"/>
      <c r="K156" s="20"/>
      <c r="L156" s="18"/>
      <c r="M156" s="20"/>
      <c r="N156" s="20"/>
      <c r="O156" s="18"/>
    </row>
    <row r="157" spans="1:15" ht="12.75">
      <c r="A157" s="431"/>
      <c r="B157" s="488"/>
      <c r="C157" s="489"/>
      <c r="D157" s="490"/>
      <c r="E157" s="482"/>
      <c r="F157" s="481"/>
      <c r="G157" s="482"/>
      <c r="H157" s="18"/>
      <c r="I157" s="167"/>
      <c r="J157" s="20"/>
      <c r="K157" s="20"/>
      <c r="L157" s="18"/>
      <c r="M157" s="20"/>
      <c r="N157" s="20"/>
      <c r="O157" s="18"/>
    </row>
    <row r="158" spans="1:17" ht="12.75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5" ht="12.75" customHeight="1">
      <c r="A159" s="479">
        <v>16</v>
      </c>
      <c r="B159" s="480" t="s">
        <v>46</v>
      </c>
      <c r="C159" s="483" t="s">
        <v>19</v>
      </c>
      <c r="D159" s="479">
        <v>821</v>
      </c>
      <c r="E159" s="484" t="s">
        <v>99</v>
      </c>
      <c r="F159" s="487" t="s">
        <v>19</v>
      </c>
      <c r="G159" s="484" t="s">
        <v>49</v>
      </c>
      <c r="H159" s="106">
        <v>7116</v>
      </c>
      <c r="I159" s="167" t="s">
        <v>92</v>
      </c>
      <c r="J159" s="20">
        <v>41199.6</v>
      </c>
      <c r="K159" s="20">
        <v>41199.6</v>
      </c>
      <c r="L159" s="21"/>
      <c r="M159" s="20"/>
      <c r="N159" s="20">
        <f>K159-M159</f>
        <v>41199.6</v>
      </c>
      <c r="O159" s="21"/>
    </row>
    <row r="160" spans="1:15" ht="12.75">
      <c r="A160" s="479"/>
      <c r="B160" s="480"/>
      <c r="C160" s="483"/>
      <c r="D160" s="479"/>
      <c r="E160" s="485"/>
      <c r="F160" s="487"/>
      <c r="G160" s="485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aca="true" t="shared" si="8" ref="N160:N168">J160-L160-M160</f>
        <v>1397.78</v>
      </c>
      <c r="O160" s="21"/>
    </row>
    <row r="161" spans="1:15" ht="12.75">
      <c r="A161" s="479"/>
      <c r="B161" s="480"/>
      <c r="C161" s="483"/>
      <c r="D161" s="479"/>
      <c r="E161" s="485"/>
      <c r="F161" s="487"/>
      <c r="G161" s="485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5" ht="12.75">
      <c r="A162" s="479"/>
      <c r="B162" s="480"/>
      <c r="C162" s="483"/>
      <c r="D162" s="479"/>
      <c r="E162" s="485"/>
      <c r="F162" s="487"/>
      <c r="G162" s="485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5" ht="12.75">
      <c r="A163" s="479"/>
      <c r="B163" s="480"/>
      <c r="C163" s="483"/>
      <c r="D163" s="479"/>
      <c r="E163" s="485"/>
      <c r="F163" s="487"/>
      <c r="G163" s="485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5" ht="12.75">
      <c r="A164" s="479"/>
      <c r="B164" s="480"/>
      <c r="C164" s="483"/>
      <c r="D164" s="479"/>
      <c r="E164" s="485"/>
      <c r="F164" s="487"/>
      <c r="G164" s="485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5" ht="12.75">
      <c r="A165" s="479"/>
      <c r="B165" s="480"/>
      <c r="C165" s="483"/>
      <c r="D165" s="479"/>
      <c r="E165" s="485"/>
      <c r="F165" s="487"/>
      <c r="G165" s="485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5" ht="12.75">
      <c r="A166" s="479"/>
      <c r="B166" s="480"/>
      <c r="C166" s="483"/>
      <c r="D166" s="479"/>
      <c r="E166" s="485"/>
      <c r="F166" s="487"/>
      <c r="G166" s="485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5" ht="12.75">
      <c r="A167" s="479"/>
      <c r="B167" s="480"/>
      <c r="C167" s="483"/>
      <c r="D167" s="479"/>
      <c r="E167" s="485"/>
      <c r="F167" s="487"/>
      <c r="G167" s="485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5" ht="12.75">
      <c r="A168" s="479"/>
      <c r="B168" s="480"/>
      <c r="C168" s="483"/>
      <c r="D168" s="479"/>
      <c r="E168" s="485"/>
      <c r="F168" s="487"/>
      <c r="G168" s="485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5" ht="12.75">
      <c r="A169" s="479"/>
      <c r="B169" s="480"/>
      <c r="C169" s="483"/>
      <c r="D169" s="479"/>
      <c r="E169" s="485"/>
      <c r="F169" s="487"/>
      <c r="G169" s="485"/>
      <c r="H169" s="106"/>
      <c r="I169" s="167"/>
      <c r="J169" s="20"/>
      <c r="K169" s="20"/>
      <c r="L169" s="21"/>
      <c r="M169" s="20"/>
      <c r="N169" s="20"/>
      <c r="O169" s="21"/>
    </row>
    <row r="170" spans="1:15" ht="12.75">
      <c r="A170" s="479"/>
      <c r="B170" s="480"/>
      <c r="C170" s="483"/>
      <c r="D170" s="479"/>
      <c r="E170" s="485"/>
      <c r="F170" s="487"/>
      <c r="G170" s="485"/>
      <c r="H170" s="18"/>
      <c r="I170" s="167"/>
      <c r="J170" s="20"/>
      <c r="K170" s="20"/>
      <c r="L170" s="21"/>
      <c r="M170" s="20"/>
      <c r="N170" s="20"/>
      <c r="O170" s="21"/>
    </row>
    <row r="171" spans="1:15" ht="12.75">
      <c r="A171" s="479"/>
      <c r="B171" s="480"/>
      <c r="C171" s="483"/>
      <c r="D171" s="479"/>
      <c r="E171" s="486"/>
      <c r="F171" s="487"/>
      <c r="G171" s="486"/>
      <c r="H171" s="18"/>
      <c r="I171" s="167"/>
      <c r="J171" s="20"/>
      <c r="K171" s="20"/>
      <c r="L171" s="21"/>
      <c r="M171" s="20"/>
      <c r="N171" s="20"/>
      <c r="O171" s="21"/>
    </row>
    <row r="172" spans="1:17" ht="12.75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5" ht="12.75">
      <c r="A173" s="491">
        <v>17</v>
      </c>
      <c r="B173" s="493" t="s">
        <v>52</v>
      </c>
      <c r="C173" s="495" t="s">
        <v>23</v>
      </c>
      <c r="D173" s="497">
        <v>645</v>
      </c>
      <c r="E173" s="484" t="s">
        <v>99</v>
      </c>
      <c r="F173" s="499" t="s">
        <v>23</v>
      </c>
      <c r="G173" s="484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5" ht="12.75">
      <c r="A174" s="492"/>
      <c r="B174" s="494"/>
      <c r="C174" s="496"/>
      <c r="D174" s="498"/>
      <c r="E174" s="485"/>
      <c r="F174" s="500"/>
      <c r="G174" s="485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aca="true" t="shared" si="9" ref="N174:N187">J174-L174-M174</f>
        <v>969.1</v>
      </c>
      <c r="O174" s="21"/>
    </row>
    <row r="175" spans="1:15" ht="12.75">
      <c r="A175" s="492"/>
      <c r="B175" s="494"/>
      <c r="C175" s="496"/>
      <c r="D175" s="498"/>
      <c r="E175" s="485"/>
      <c r="F175" s="500"/>
      <c r="G175" s="485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5" ht="12.75">
      <c r="A176" s="492"/>
      <c r="B176" s="494"/>
      <c r="C176" s="496"/>
      <c r="D176" s="498"/>
      <c r="E176" s="485"/>
      <c r="F176" s="500"/>
      <c r="G176" s="485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5" ht="12.75">
      <c r="A177" s="492"/>
      <c r="B177" s="494"/>
      <c r="C177" s="496"/>
      <c r="D177" s="498"/>
      <c r="E177" s="485"/>
      <c r="F177" s="500"/>
      <c r="G177" s="485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5" ht="12.75">
      <c r="A178" s="492"/>
      <c r="B178" s="494"/>
      <c r="C178" s="496"/>
      <c r="D178" s="498"/>
      <c r="E178" s="485"/>
      <c r="F178" s="500"/>
      <c r="G178" s="485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5" ht="12.75">
      <c r="A179" s="492"/>
      <c r="B179" s="494"/>
      <c r="C179" s="496"/>
      <c r="D179" s="498"/>
      <c r="E179" s="485"/>
      <c r="F179" s="500"/>
      <c r="G179" s="485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5" ht="12.75">
      <c r="A180" s="492"/>
      <c r="B180" s="494"/>
      <c r="C180" s="496"/>
      <c r="D180" s="498"/>
      <c r="E180" s="485"/>
      <c r="F180" s="500"/>
      <c r="G180" s="485"/>
      <c r="H180" s="27">
        <v>11359</v>
      </c>
      <c r="I180" s="169" t="s">
        <v>92</v>
      </c>
      <c r="J180" s="28">
        <v>37019.62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5" ht="12.75">
      <c r="A181" s="492"/>
      <c r="B181" s="494"/>
      <c r="C181" s="496"/>
      <c r="D181" s="498"/>
      <c r="E181" s="485"/>
      <c r="F181" s="500"/>
      <c r="G181" s="485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5" ht="12.75">
      <c r="A182" s="492"/>
      <c r="B182" s="494"/>
      <c r="C182" s="496"/>
      <c r="D182" s="498"/>
      <c r="E182" s="485"/>
      <c r="F182" s="500"/>
      <c r="G182" s="485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5" ht="12.75">
      <c r="A183" s="492"/>
      <c r="B183" s="494"/>
      <c r="C183" s="496"/>
      <c r="D183" s="498"/>
      <c r="E183" s="485"/>
      <c r="F183" s="500"/>
      <c r="G183" s="485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5" ht="12.75">
      <c r="A184" s="492"/>
      <c r="B184" s="494"/>
      <c r="C184" s="496"/>
      <c r="D184" s="498"/>
      <c r="E184" s="485"/>
      <c r="F184" s="500"/>
      <c r="G184" s="485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5" ht="12.75">
      <c r="A185" s="492"/>
      <c r="B185" s="494"/>
      <c r="C185" s="496"/>
      <c r="D185" s="498"/>
      <c r="E185" s="485"/>
      <c r="F185" s="500"/>
      <c r="G185" s="485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5" ht="12.75">
      <c r="A186" s="492"/>
      <c r="B186" s="494"/>
      <c r="C186" s="496"/>
      <c r="D186" s="498"/>
      <c r="E186" s="485"/>
      <c r="F186" s="500"/>
      <c r="G186" s="485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5" ht="12.75">
      <c r="A187" s="492"/>
      <c r="B187" s="494"/>
      <c r="C187" s="496"/>
      <c r="D187" s="498"/>
      <c r="E187" s="485"/>
      <c r="F187" s="500"/>
      <c r="G187" s="485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5" ht="12.75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 ht="12.75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5" ht="12.75">
      <c r="A190" s="430">
        <v>18</v>
      </c>
      <c r="B190" s="470" t="s">
        <v>33</v>
      </c>
      <c r="C190" s="461" t="s">
        <v>14</v>
      </c>
      <c r="D190" s="430">
        <v>19</v>
      </c>
      <c r="E190" s="463" t="s">
        <v>99</v>
      </c>
      <c r="F190" s="465" t="s">
        <v>14</v>
      </c>
      <c r="G190" s="467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5" ht="12.75">
      <c r="A191" s="431"/>
      <c r="B191" s="471"/>
      <c r="C191" s="462"/>
      <c r="D191" s="431"/>
      <c r="E191" s="464"/>
      <c r="F191" s="466"/>
      <c r="G191" s="468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5" ht="12.75">
      <c r="A192" s="431"/>
      <c r="B192" s="471"/>
      <c r="C192" s="462"/>
      <c r="D192" s="431"/>
      <c r="E192" s="464"/>
      <c r="F192" s="466"/>
      <c r="G192" s="468"/>
      <c r="H192" s="27"/>
      <c r="I192" s="169"/>
      <c r="J192" s="28"/>
      <c r="K192" s="28"/>
      <c r="L192" s="28"/>
      <c r="M192" s="28"/>
      <c r="N192" s="28"/>
      <c r="O192" s="57"/>
    </row>
    <row r="193" spans="1:15" ht="12.75">
      <c r="A193" s="431"/>
      <c r="B193" s="471"/>
      <c r="C193" s="462"/>
      <c r="D193" s="431"/>
      <c r="E193" s="464"/>
      <c r="F193" s="466"/>
      <c r="G193" s="468"/>
      <c r="H193" s="27"/>
      <c r="I193" s="169"/>
      <c r="J193" s="28"/>
      <c r="K193" s="28"/>
      <c r="L193" s="28"/>
      <c r="M193" s="28"/>
      <c r="N193" s="28"/>
      <c r="O193" s="57"/>
    </row>
    <row r="194" spans="1:15" ht="12.75">
      <c r="A194" s="68"/>
      <c r="B194" s="109"/>
      <c r="C194" s="116"/>
      <c r="D194" s="68"/>
      <c r="E194" s="82"/>
      <c r="F194" s="153"/>
      <c r="G194" s="468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68"/>
      <c r="B195" s="109"/>
      <c r="C195" s="116"/>
      <c r="D195" s="68"/>
      <c r="E195" s="82"/>
      <c r="F195" s="153"/>
      <c r="G195" s="469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430">
        <v>19</v>
      </c>
      <c r="B197" s="470" t="s">
        <v>31</v>
      </c>
      <c r="C197" s="461" t="s">
        <v>50</v>
      </c>
      <c r="D197" s="430">
        <v>601</v>
      </c>
      <c r="E197" s="463" t="s">
        <v>99</v>
      </c>
      <c r="F197" s="505" t="s">
        <v>50</v>
      </c>
      <c r="G197" s="457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 ht="12.75">
      <c r="A198" s="431"/>
      <c r="B198" s="471"/>
      <c r="C198" s="462"/>
      <c r="D198" s="431"/>
      <c r="E198" s="464"/>
      <c r="F198" s="506"/>
      <c r="G198" s="458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 ht="12.75">
      <c r="A199" s="431"/>
      <c r="B199" s="471"/>
      <c r="C199" s="462"/>
      <c r="D199" s="431"/>
      <c r="E199" s="464"/>
      <c r="F199" s="506"/>
      <c r="G199" s="458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 ht="12.75">
      <c r="A200" s="431"/>
      <c r="B200" s="471"/>
      <c r="C200" s="462"/>
      <c r="D200" s="431"/>
      <c r="E200" s="464"/>
      <c r="F200" s="506"/>
      <c r="G200" s="458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 ht="12.75">
      <c r="A201" s="431"/>
      <c r="B201" s="471"/>
      <c r="C201" s="462"/>
      <c r="D201" s="431"/>
      <c r="E201" s="464"/>
      <c r="F201" s="506"/>
      <c r="G201" s="458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 ht="12.75">
      <c r="A202" s="431"/>
      <c r="B202" s="471"/>
      <c r="C202" s="462"/>
      <c r="D202" s="431"/>
      <c r="E202" s="464"/>
      <c r="F202" s="506"/>
      <c r="G202" s="458"/>
      <c r="H202" s="27"/>
      <c r="I202" s="169"/>
      <c r="J202" s="28"/>
      <c r="K202" s="28"/>
      <c r="L202" s="28"/>
      <c r="M202" s="28"/>
      <c r="N202" s="28"/>
      <c r="O202" s="57"/>
    </row>
    <row r="203" spans="1:15" ht="12.7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430">
        <v>20</v>
      </c>
      <c r="B204" s="470" t="s">
        <v>122</v>
      </c>
      <c r="C204" s="461" t="s">
        <v>14</v>
      </c>
      <c r="D204" s="430">
        <v>618</v>
      </c>
      <c r="E204" s="463" t="s">
        <v>99</v>
      </c>
      <c r="F204" s="505" t="s">
        <v>14</v>
      </c>
      <c r="G204" s="457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 ht="12.75">
      <c r="A205" s="431"/>
      <c r="B205" s="471"/>
      <c r="C205" s="462"/>
      <c r="D205" s="431"/>
      <c r="E205" s="464"/>
      <c r="F205" s="506"/>
      <c r="G205" s="458"/>
      <c r="H205" s="27"/>
      <c r="I205" s="169"/>
      <c r="J205" s="28"/>
      <c r="K205" s="28"/>
      <c r="L205" s="28"/>
      <c r="M205" s="28"/>
      <c r="N205" s="28"/>
      <c r="O205" s="57"/>
    </row>
    <row r="206" spans="1:15" ht="12.75">
      <c r="A206" s="431"/>
      <c r="B206" s="471"/>
      <c r="C206" s="462"/>
      <c r="D206" s="431"/>
      <c r="E206" s="464"/>
      <c r="F206" s="506"/>
      <c r="G206" s="458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431"/>
      <c r="B207" s="471"/>
      <c r="C207" s="462"/>
      <c r="D207" s="431"/>
      <c r="E207" s="464"/>
      <c r="F207" s="506"/>
      <c r="G207" s="458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431"/>
      <c r="B208" s="501"/>
      <c r="C208" s="462"/>
      <c r="D208" s="431"/>
      <c r="E208" s="464"/>
      <c r="F208" s="506"/>
      <c r="G208" s="458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430">
        <v>21</v>
      </c>
      <c r="B210" s="470" t="s">
        <v>77</v>
      </c>
      <c r="C210" s="461" t="s">
        <v>78</v>
      </c>
      <c r="D210" s="430">
        <v>550</v>
      </c>
      <c r="E210" s="463" t="s">
        <v>99</v>
      </c>
      <c r="F210" s="505" t="s">
        <v>78</v>
      </c>
      <c r="G210" s="457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 ht="12.75">
      <c r="A211" s="431"/>
      <c r="B211" s="471"/>
      <c r="C211" s="462"/>
      <c r="D211" s="431"/>
      <c r="E211" s="464"/>
      <c r="F211" s="506"/>
      <c r="G211" s="458"/>
      <c r="H211" s="27"/>
      <c r="I211" s="169"/>
      <c r="J211" s="28"/>
      <c r="K211" s="28"/>
      <c r="L211" s="28"/>
      <c r="M211" s="28"/>
      <c r="N211" s="28"/>
      <c r="O211" s="57"/>
    </row>
    <row r="212" spans="1:15" ht="12.75">
      <c r="A212" s="431"/>
      <c r="B212" s="471"/>
      <c r="C212" s="462"/>
      <c r="D212" s="431"/>
      <c r="E212" s="464"/>
      <c r="F212" s="506"/>
      <c r="G212" s="458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431"/>
      <c r="B213" s="471"/>
      <c r="C213" s="462"/>
      <c r="D213" s="431"/>
      <c r="E213" s="464"/>
      <c r="F213" s="506"/>
      <c r="G213" s="458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431"/>
      <c r="B214" s="501"/>
      <c r="C214" s="462"/>
      <c r="D214" s="431"/>
      <c r="E214" s="464"/>
      <c r="F214" s="506"/>
      <c r="G214" s="458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430">
        <v>22</v>
      </c>
      <c r="B216" s="470" t="s">
        <v>128</v>
      </c>
      <c r="C216" s="502" t="s">
        <v>129</v>
      </c>
      <c r="D216" s="430">
        <v>637</v>
      </c>
      <c r="E216" s="463" t="s">
        <v>99</v>
      </c>
      <c r="F216" s="502" t="s">
        <v>129</v>
      </c>
      <c r="G216" s="467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 ht="12.75">
      <c r="A217" s="431"/>
      <c r="B217" s="471"/>
      <c r="C217" s="503"/>
      <c r="D217" s="431"/>
      <c r="E217" s="464"/>
      <c r="F217" s="503"/>
      <c r="G217" s="468"/>
      <c r="H217" s="27"/>
      <c r="I217" s="169"/>
      <c r="J217" s="28"/>
      <c r="K217" s="28"/>
      <c r="L217" s="28"/>
      <c r="M217" s="28"/>
      <c r="N217" s="28"/>
      <c r="O217" s="57"/>
    </row>
    <row r="218" spans="1:15" ht="12.75">
      <c r="A218" s="431"/>
      <c r="B218" s="471"/>
      <c r="C218" s="503"/>
      <c r="D218" s="431"/>
      <c r="E218" s="464"/>
      <c r="F218" s="503"/>
      <c r="G218" s="468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68"/>
      <c r="B219" s="109"/>
      <c r="C219" s="163"/>
      <c r="D219" s="68"/>
      <c r="E219" s="82"/>
      <c r="F219" s="153"/>
      <c r="G219" s="468"/>
      <c r="H219" s="27"/>
      <c r="I219" s="169"/>
      <c r="J219" s="28"/>
      <c r="K219" s="28"/>
      <c r="L219" s="28"/>
      <c r="M219" s="28"/>
      <c r="N219" s="28"/>
      <c r="O219" s="57"/>
    </row>
    <row r="220" spans="1:15" ht="12.75">
      <c r="A220" s="68"/>
      <c r="B220" s="109"/>
      <c r="C220" s="116"/>
      <c r="D220" s="68"/>
      <c r="E220" s="82"/>
      <c r="F220" s="153"/>
      <c r="G220" s="469"/>
      <c r="H220" s="27"/>
      <c r="I220" s="169"/>
      <c r="J220" s="28"/>
      <c r="K220" s="28"/>
      <c r="L220" s="28"/>
      <c r="M220" s="28"/>
      <c r="N220" s="28"/>
      <c r="O220" s="57"/>
    </row>
    <row r="221" spans="1:15" ht="12.7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430">
        <v>23</v>
      </c>
      <c r="B222" s="470" t="s">
        <v>107</v>
      </c>
      <c r="C222" s="461" t="s">
        <v>14</v>
      </c>
      <c r="D222" s="430">
        <v>639</v>
      </c>
      <c r="E222" s="463" t="s">
        <v>99</v>
      </c>
      <c r="F222" s="465" t="s">
        <v>14</v>
      </c>
      <c r="G222" s="467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 ht="12.75">
      <c r="A223" s="431"/>
      <c r="B223" s="471"/>
      <c r="C223" s="462"/>
      <c r="D223" s="431"/>
      <c r="E223" s="464"/>
      <c r="F223" s="466"/>
      <c r="G223" s="468"/>
      <c r="H223" s="27"/>
      <c r="I223" s="169"/>
      <c r="J223" s="28"/>
      <c r="K223" s="28"/>
      <c r="L223" s="28"/>
      <c r="M223" s="28"/>
      <c r="N223" s="28"/>
      <c r="O223" s="57"/>
    </row>
    <row r="224" spans="1:15" ht="12.75">
      <c r="A224" s="431"/>
      <c r="B224" s="471"/>
      <c r="C224" s="462"/>
      <c r="D224" s="431"/>
      <c r="E224" s="464"/>
      <c r="F224" s="466"/>
      <c r="G224" s="468"/>
      <c r="H224" s="27"/>
      <c r="I224" s="169"/>
      <c r="J224" s="28"/>
      <c r="K224" s="28"/>
      <c r="L224" s="28"/>
      <c r="M224" s="28"/>
      <c r="N224" s="28"/>
      <c r="O224" s="57"/>
    </row>
    <row r="225" spans="1:15" ht="12.75">
      <c r="A225" s="68"/>
      <c r="B225" s="109"/>
      <c r="C225" s="116"/>
      <c r="D225" s="68"/>
      <c r="E225" s="82"/>
      <c r="F225" s="153"/>
      <c r="G225" s="468"/>
      <c r="H225" s="27"/>
      <c r="I225" s="169"/>
      <c r="J225" s="28"/>
      <c r="K225" s="28"/>
      <c r="L225" s="28"/>
      <c r="M225" s="28"/>
      <c r="N225" s="28"/>
      <c r="O225" s="57"/>
    </row>
    <row r="226" spans="1:15" ht="12.75">
      <c r="A226" s="68"/>
      <c r="B226" s="109"/>
      <c r="C226" s="116"/>
      <c r="D226" s="68"/>
      <c r="E226" s="82"/>
      <c r="F226" s="153"/>
      <c r="G226" s="469"/>
      <c r="H226" s="27"/>
      <c r="I226" s="169"/>
      <c r="J226" s="28"/>
      <c r="K226" s="28"/>
      <c r="L226" s="28"/>
      <c r="M226" s="28"/>
      <c r="N226" s="28"/>
      <c r="O226" s="57"/>
    </row>
    <row r="227" spans="1:15" ht="12.7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430">
        <v>24</v>
      </c>
      <c r="B228" s="470" t="s">
        <v>143</v>
      </c>
      <c r="C228" s="461" t="s">
        <v>14</v>
      </c>
      <c r="D228" s="430">
        <v>822</v>
      </c>
      <c r="E228" s="463" t="s">
        <v>99</v>
      </c>
      <c r="F228" s="465" t="s">
        <v>14</v>
      </c>
      <c r="G228" s="467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 ht="12.75">
      <c r="A229" s="431"/>
      <c r="B229" s="471"/>
      <c r="C229" s="462"/>
      <c r="D229" s="431"/>
      <c r="E229" s="464"/>
      <c r="F229" s="466"/>
      <c r="G229" s="468"/>
      <c r="H229" s="27"/>
      <c r="I229" s="169"/>
      <c r="J229" s="28"/>
      <c r="K229" s="28"/>
      <c r="L229" s="28"/>
      <c r="M229" s="28"/>
      <c r="N229" s="28"/>
      <c r="O229" s="57"/>
    </row>
    <row r="230" spans="1:15" ht="12.75">
      <c r="A230" s="431"/>
      <c r="B230" s="471"/>
      <c r="C230" s="462"/>
      <c r="D230" s="431"/>
      <c r="E230" s="464"/>
      <c r="F230" s="466"/>
      <c r="G230" s="468"/>
      <c r="H230" s="27"/>
      <c r="I230" s="169"/>
      <c r="J230" s="28"/>
      <c r="K230" s="28"/>
      <c r="L230" s="28"/>
      <c r="M230" s="28"/>
      <c r="N230" s="28"/>
      <c r="O230" s="57"/>
    </row>
    <row r="231" spans="1:15" ht="12.75">
      <c r="A231" s="68"/>
      <c r="B231" s="109"/>
      <c r="C231" s="116"/>
      <c r="D231" s="68"/>
      <c r="E231" s="82"/>
      <c r="F231" s="153"/>
      <c r="G231" s="468"/>
      <c r="H231" s="27"/>
      <c r="I231" s="169"/>
      <c r="J231" s="28"/>
      <c r="K231" s="28"/>
      <c r="L231" s="28"/>
      <c r="M231" s="28"/>
      <c r="N231" s="28"/>
      <c r="O231" s="57"/>
    </row>
    <row r="232" spans="1:15" ht="12.75">
      <c r="A232" s="68"/>
      <c r="B232" s="109"/>
      <c r="C232" s="116"/>
      <c r="D232" s="68"/>
      <c r="E232" s="82"/>
      <c r="F232" s="153"/>
      <c r="G232" s="469"/>
      <c r="H232" s="27"/>
      <c r="I232" s="169"/>
      <c r="J232" s="28"/>
      <c r="K232" s="28"/>
      <c r="L232" s="28"/>
      <c r="M232" s="28"/>
      <c r="N232" s="28"/>
      <c r="O232" s="57"/>
    </row>
    <row r="233" spans="1:15" ht="12.7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430">
        <v>25</v>
      </c>
      <c r="B234" s="470" t="s">
        <v>34</v>
      </c>
      <c r="C234" s="461" t="s">
        <v>19</v>
      </c>
      <c r="D234" s="430">
        <v>28</v>
      </c>
      <c r="E234" s="463" t="s">
        <v>99</v>
      </c>
      <c r="F234" s="465" t="s">
        <v>19</v>
      </c>
      <c r="G234" s="467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 ht="12.75">
      <c r="A235" s="431"/>
      <c r="B235" s="471"/>
      <c r="C235" s="462"/>
      <c r="D235" s="431"/>
      <c r="E235" s="464"/>
      <c r="F235" s="466"/>
      <c r="G235" s="468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 ht="12.75">
      <c r="A236" s="431"/>
      <c r="B236" s="471"/>
      <c r="C236" s="462"/>
      <c r="D236" s="431"/>
      <c r="E236" s="464"/>
      <c r="F236" s="466"/>
      <c r="G236" s="468"/>
      <c r="H236" s="27"/>
      <c r="I236" s="169"/>
      <c r="J236" s="28"/>
      <c r="K236" s="28"/>
      <c r="L236" s="28"/>
      <c r="M236" s="28"/>
      <c r="N236" s="28"/>
      <c r="O236" s="57"/>
    </row>
    <row r="237" spans="1:15" ht="12.75">
      <c r="A237" s="68"/>
      <c r="B237" s="109"/>
      <c r="C237" s="116"/>
      <c r="D237" s="68"/>
      <c r="E237" s="82"/>
      <c r="F237" s="153"/>
      <c r="G237" s="468"/>
      <c r="H237" s="27"/>
      <c r="I237" s="169"/>
      <c r="J237" s="28"/>
      <c r="K237" s="28"/>
      <c r="L237" s="28"/>
      <c r="M237" s="28"/>
      <c r="N237" s="28"/>
      <c r="O237" s="57"/>
    </row>
    <row r="238" spans="1:15" ht="12.75">
      <c r="A238" s="68"/>
      <c r="B238" s="109"/>
      <c r="C238" s="116"/>
      <c r="D238" s="68"/>
      <c r="E238" s="82"/>
      <c r="F238" s="153"/>
      <c r="G238" s="469"/>
      <c r="H238" s="27"/>
      <c r="I238" s="169"/>
      <c r="J238" s="28"/>
      <c r="K238" s="28"/>
      <c r="L238" s="28"/>
      <c r="M238" s="28"/>
      <c r="N238" s="28"/>
      <c r="O238" s="57"/>
    </row>
    <row r="239" spans="1:15" ht="12.7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430">
        <v>26</v>
      </c>
      <c r="B240" s="470" t="s">
        <v>59</v>
      </c>
      <c r="C240" s="461" t="s">
        <v>86</v>
      </c>
      <c r="D240" s="430">
        <v>847</v>
      </c>
      <c r="E240" s="463" t="s">
        <v>99</v>
      </c>
      <c r="F240" s="465" t="s">
        <v>86</v>
      </c>
      <c r="G240" s="467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 ht="12.75">
      <c r="A241" s="431"/>
      <c r="B241" s="471"/>
      <c r="C241" s="462"/>
      <c r="D241" s="431"/>
      <c r="E241" s="464"/>
      <c r="F241" s="466"/>
      <c r="G241" s="468"/>
      <c r="H241" s="27"/>
      <c r="I241" s="169"/>
      <c r="J241" s="28"/>
      <c r="K241" s="28"/>
      <c r="L241" s="28"/>
      <c r="M241" s="28"/>
      <c r="N241" s="28"/>
      <c r="O241" s="57"/>
    </row>
    <row r="242" spans="1:15" ht="12.75">
      <c r="A242" s="431"/>
      <c r="B242" s="471"/>
      <c r="C242" s="462"/>
      <c r="D242" s="431"/>
      <c r="E242" s="464"/>
      <c r="F242" s="466"/>
      <c r="G242" s="468"/>
      <c r="H242" s="27"/>
      <c r="I242" s="169"/>
      <c r="J242" s="28"/>
      <c r="K242" s="28"/>
      <c r="L242" s="28"/>
      <c r="M242" s="28"/>
      <c r="N242" s="28"/>
      <c r="O242" s="57"/>
    </row>
    <row r="243" spans="1:15" ht="12.75">
      <c r="A243" s="68"/>
      <c r="B243" s="109"/>
      <c r="C243" s="116"/>
      <c r="D243" s="68"/>
      <c r="E243" s="82"/>
      <c r="F243" s="153"/>
      <c r="G243" s="468"/>
      <c r="H243" s="27"/>
      <c r="I243" s="169"/>
      <c r="J243" s="28"/>
      <c r="K243" s="28"/>
      <c r="L243" s="28"/>
      <c r="M243" s="28"/>
      <c r="N243" s="28"/>
      <c r="O243" s="57"/>
    </row>
    <row r="244" spans="1:15" ht="12.75">
      <c r="A244" s="68"/>
      <c r="B244" s="109"/>
      <c r="C244" s="116"/>
      <c r="D244" s="68"/>
      <c r="E244" s="82"/>
      <c r="F244" s="153"/>
      <c r="G244" s="469"/>
      <c r="H244" s="27"/>
      <c r="I244" s="169"/>
      <c r="J244" s="28"/>
      <c r="K244" s="28"/>
      <c r="L244" s="28"/>
      <c r="M244" s="28"/>
      <c r="N244" s="28"/>
      <c r="O244" s="57"/>
    </row>
    <row r="245" spans="1:15" ht="12.7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430">
        <v>27</v>
      </c>
      <c r="B246" s="470" t="s">
        <v>71</v>
      </c>
      <c r="C246" s="461" t="s">
        <v>14</v>
      </c>
      <c r="D246" s="430">
        <v>199</v>
      </c>
      <c r="E246" s="463" t="s">
        <v>99</v>
      </c>
      <c r="F246" s="465" t="s">
        <v>14</v>
      </c>
      <c r="G246" s="467" t="s">
        <v>72</v>
      </c>
      <c r="H246" s="27">
        <v>3720</v>
      </c>
      <c r="I246" s="169" t="s">
        <v>92</v>
      </c>
      <c r="J246" s="28">
        <v>1056.4</v>
      </c>
      <c r="K246" s="28">
        <v>1056.4</v>
      </c>
      <c r="L246" s="28"/>
      <c r="M246" s="28"/>
      <c r="N246" s="28">
        <f>J246-L246-M246</f>
        <v>1056.4</v>
      </c>
      <c r="O246" s="57"/>
    </row>
    <row r="247" spans="1:15" ht="12.75">
      <c r="A247" s="431"/>
      <c r="B247" s="471"/>
      <c r="C247" s="462"/>
      <c r="D247" s="431"/>
      <c r="E247" s="464"/>
      <c r="F247" s="466"/>
      <c r="G247" s="468"/>
      <c r="H247" s="27">
        <v>3748</v>
      </c>
      <c r="I247" s="169" t="s">
        <v>106</v>
      </c>
      <c r="J247" s="28">
        <v>1056.4</v>
      </c>
      <c r="K247" s="28">
        <v>1056.4</v>
      </c>
      <c r="L247" s="28"/>
      <c r="M247" s="28"/>
      <c r="N247" s="28">
        <f>J247-L247-M247</f>
        <v>1056.4</v>
      </c>
      <c r="O247" s="57"/>
    </row>
    <row r="248" spans="1:15" ht="12.75">
      <c r="A248" s="431"/>
      <c r="B248" s="471"/>
      <c r="C248" s="462"/>
      <c r="D248" s="431"/>
      <c r="E248" s="464"/>
      <c r="F248" s="466"/>
      <c r="G248" s="468"/>
      <c r="H248" s="27">
        <v>3776</v>
      </c>
      <c r="I248" s="169" t="s">
        <v>133</v>
      </c>
      <c r="J248" s="28">
        <v>1056.4</v>
      </c>
      <c r="K248" s="28">
        <v>1056.4</v>
      </c>
      <c r="L248" s="28"/>
      <c r="M248" s="28"/>
      <c r="N248" s="28">
        <f>J248-L248-M248</f>
        <v>1056.4</v>
      </c>
      <c r="O248" s="57"/>
    </row>
    <row r="249" spans="1:15" ht="12.75">
      <c r="A249" s="68"/>
      <c r="B249" s="109"/>
      <c r="C249" s="116"/>
      <c r="D249" s="68"/>
      <c r="E249" s="82"/>
      <c r="F249" s="153"/>
      <c r="G249" s="468"/>
      <c r="H249" s="27"/>
      <c r="I249" s="169"/>
      <c r="J249" s="28"/>
      <c r="K249" s="28"/>
      <c r="L249" s="28"/>
      <c r="M249" s="28"/>
      <c r="N249" s="28"/>
      <c r="O249" s="57"/>
    </row>
    <row r="250" spans="1:15" ht="12.75">
      <c r="A250" s="68"/>
      <c r="B250" s="109"/>
      <c r="C250" s="116"/>
      <c r="D250" s="68"/>
      <c r="E250" s="82"/>
      <c r="F250" s="153"/>
      <c r="G250" s="469"/>
      <c r="H250" s="27"/>
      <c r="I250" s="169"/>
      <c r="J250" s="28"/>
      <c r="K250" s="28"/>
      <c r="L250" s="28"/>
      <c r="M250" s="28"/>
      <c r="N250" s="28"/>
      <c r="O250" s="57"/>
    </row>
    <row r="251" spans="1:15" ht="12.7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430">
        <v>28</v>
      </c>
      <c r="B252" s="470" t="s">
        <v>134</v>
      </c>
      <c r="C252" s="461" t="s">
        <v>14</v>
      </c>
      <c r="D252" s="430">
        <v>844</v>
      </c>
      <c r="E252" s="463" t="s">
        <v>99</v>
      </c>
      <c r="F252" s="465" t="s">
        <v>14</v>
      </c>
      <c r="G252" s="467" t="s">
        <v>135</v>
      </c>
      <c r="H252" s="27">
        <v>7940</v>
      </c>
      <c r="I252" s="169" t="s">
        <v>136</v>
      </c>
      <c r="J252" s="28">
        <v>1263.66</v>
      </c>
      <c r="K252" s="28">
        <v>1263.66</v>
      </c>
      <c r="L252" s="28"/>
      <c r="M252" s="28"/>
      <c r="N252" s="28">
        <f>J252-L252-M252</f>
        <v>1263.66</v>
      </c>
      <c r="O252" s="57"/>
    </row>
    <row r="253" spans="1:15" ht="12.75">
      <c r="A253" s="431"/>
      <c r="B253" s="471"/>
      <c r="C253" s="462"/>
      <c r="D253" s="431"/>
      <c r="E253" s="464"/>
      <c r="F253" s="466"/>
      <c r="G253" s="468"/>
      <c r="H253" s="27"/>
      <c r="I253" s="169"/>
      <c r="J253" s="28"/>
      <c r="K253" s="28"/>
      <c r="L253" s="28"/>
      <c r="M253" s="28"/>
      <c r="N253" s="28"/>
      <c r="O253" s="57"/>
    </row>
    <row r="254" spans="1:15" ht="12.75">
      <c r="A254" s="431"/>
      <c r="B254" s="471"/>
      <c r="C254" s="462"/>
      <c r="D254" s="431"/>
      <c r="E254" s="464"/>
      <c r="F254" s="466"/>
      <c r="G254" s="468"/>
      <c r="H254" s="27"/>
      <c r="I254" s="169"/>
      <c r="J254" s="28"/>
      <c r="K254" s="28"/>
      <c r="L254" s="28"/>
      <c r="M254" s="28"/>
      <c r="N254" s="28"/>
      <c r="O254" s="57"/>
    </row>
    <row r="255" spans="1:15" ht="12.75">
      <c r="A255" s="68"/>
      <c r="B255" s="109"/>
      <c r="C255" s="116"/>
      <c r="D255" s="68"/>
      <c r="E255" s="82"/>
      <c r="F255" s="153"/>
      <c r="G255" s="468"/>
      <c r="H255" s="27"/>
      <c r="I255" s="169"/>
      <c r="J255" s="28"/>
      <c r="K255" s="28"/>
      <c r="L255" s="28"/>
      <c r="M255" s="28"/>
      <c r="N255" s="28"/>
      <c r="O255" s="57"/>
    </row>
    <row r="256" spans="1:15" ht="12.75">
      <c r="A256" s="68"/>
      <c r="B256" s="109"/>
      <c r="C256" s="116"/>
      <c r="D256" s="68"/>
      <c r="E256" s="82"/>
      <c r="F256" s="153"/>
      <c r="G256" s="468"/>
      <c r="H256" s="27"/>
      <c r="I256" s="169"/>
      <c r="J256" s="28"/>
      <c r="K256" s="28"/>
      <c r="L256" s="28"/>
      <c r="M256" s="28"/>
      <c r="N256" s="28"/>
      <c r="O256" s="57"/>
    </row>
    <row r="257" spans="1:15" ht="12.75">
      <c r="A257" s="68"/>
      <c r="B257" s="109"/>
      <c r="C257" s="116"/>
      <c r="D257" s="68"/>
      <c r="E257" s="82"/>
      <c r="F257" s="153"/>
      <c r="G257" s="469"/>
      <c r="H257" s="27"/>
      <c r="I257" s="169"/>
      <c r="J257" s="28"/>
      <c r="K257" s="28"/>
      <c r="L257" s="28"/>
      <c r="M257" s="28"/>
      <c r="N257" s="28"/>
      <c r="O257" s="57"/>
    </row>
    <row r="258" spans="1:15" ht="12.7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</v>
      </c>
      <c r="K258" s="57">
        <f>SUM(K252:K254)</f>
        <v>1263.66</v>
      </c>
      <c r="L258" s="57">
        <f>SUM(L252:L254)</f>
        <v>0</v>
      </c>
      <c r="M258" s="57">
        <f>SUM(M252:M254)</f>
        <v>0</v>
      </c>
      <c r="N258" s="57">
        <f>SUM(N252:N254)</f>
        <v>1263.66</v>
      </c>
      <c r="O258" s="57"/>
    </row>
    <row r="259" spans="1:15" ht="12.75" customHeight="1">
      <c r="A259" s="430">
        <v>29</v>
      </c>
      <c r="B259" s="470" t="s">
        <v>74</v>
      </c>
      <c r="C259" s="461" t="s">
        <v>93</v>
      </c>
      <c r="D259" s="430">
        <v>870</v>
      </c>
      <c r="E259" s="463" t="s">
        <v>99</v>
      </c>
      <c r="F259" s="465" t="s">
        <v>19</v>
      </c>
      <c r="G259" s="467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 ht="12.75">
      <c r="A260" s="431"/>
      <c r="B260" s="471"/>
      <c r="C260" s="462"/>
      <c r="D260" s="431"/>
      <c r="E260" s="464"/>
      <c r="F260" s="466"/>
      <c r="G260" s="468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 ht="12.75">
      <c r="A261" s="431"/>
      <c r="B261" s="471"/>
      <c r="C261" s="462"/>
      <c r="D261" s="431"/>
      <c r="E261" s="464"/>
      <c r="F261" s="466"/>
      <c r="G261" s="468"/>
      <c r="H261" s="27"/>
      <c r="I261" s="169"/>
      <c r="J261" s="28"/>
      <c r="K261" s="28"/>
      <c r="L261" s="28"/>
      <c r="M261" s="28"/>
      <c r="N261" s="28"/>
      <c r="O261" s="57"/>
    </row>
    <row r="262" spans="1:15" ht="12.75">
      <c r="A262" s="68"/>
      <c r="B262" s="109"/>
      <c r="C262" s="116"/>
      <c r="D262" s="68"/>
      <c r="E262" s="82"/>
      <c r="F262" s="153"/>
      <c r="G262" s="468"/>
      <c r="H262" s="27"/>
      <c r="I262" s="169"/>
      <c r="J262" s="28"/>
      <c r="K262" s="28"/>
      <c r="L262" s="28"/>
      <c r="M262" s="28"/>
      <c r="N262" s="28"/>
      <c r="O262" s="57"/>
    </row>
    <row r="263" spans="1:15" ht="12.75">
      <c r="A263" s="68"/>
      <c r="B263" s="109"/>
      <c r="C263" s="116"/>
      <c r="D263" s="68"/>
      <c r="E263" s="82"/>
      <c r="F263" s="153"/>
      <c r="G263" s="469"/>
      <c r="H263" s="27"/>
      <c r="I263" s="169"/>
      <c r="J263" s="28"/>
      <c r="K263" s="28"/>
      <c r="L263" s="28"/>
      <c r="M263" s="28"/>
      <c r="N263" s="28"/>
      <c r="O263" s="57"/>
    </row>
    <row r="264" spans="1:15" ht="12.7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504">
        <v>30</v>
      </c>
      <c r="B265" s="470" t="s">
        <v>63</v>
      </c>
      <c r="C265" s="461" t="s">
        <v>14</v>
      </c>
      <c r="D265" s="430">
        <v>3</v>
      </c>
      <c r="E265" s="463" t="s">
        <v>99</v>
      </c>
      <c r="F265" s="465" t="s">
        <v>14</v>
      </c>
      <c r="G265" s="467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 ht="12.75">
      <c r="A266" s="504"/>
      <c r="B266" s="471"/>
      <c r="C266" s="462"/>
      <c r="D266" s="431"/>
      <c r="E266" s="464"/>
      <c r="F266" s="466"/>
      <c r="G266" s="468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 ht="12.75">
      <c r="A267" s="504"/>
      <c r="B267" s="471"/>
      <c r="C267" s="462"/>
      <c r="D267" s="431"/>
      <c r="E267" s="464"/>
      <c r="F267" s="466"/>
      <c r="G267" s="468"/>
      <c r="H267" s="27"/>
      <c r="I267" s="169"/>
      <c r="J267" s="57"/>
      <c r="K267" s="57"/>
      <c r="L267" s="57"/>
      <c r="M267" s="57"/>
      <c r="N267" s="57"/>
      <c r="O267" s="57"/>
    </row>
    <row r="268" spans="1:15" ht="12.75">
      <c r="A268" s="504"/>
      <c r="B268" s="471"/>
      <c r="C268" s="116"/>
      <c r="D268" s="68"/>
      <c r="E268" s="82"/>
      <c r="F268" s="153"/>
      <c r="G268" s="468"/>
      <c r="H268" s="27"/>
      <c r="I268" s="169"/>
      <c r="J268" s="57"/>
      <c r="K268" s="57"/>
      <c r="L268" s="57"/>
      <c r="M268" s="57"/>
      <c r="N268" s="57"/>
      <c r="O268" s="57"/>
    </row>
    <row r="269" spans="1:15" ht="12.75">
      <c r="A269" s="504"/>
      <c r="B269" s="471"/>
      <c r="C269" s="116"/>
      <c r="D269" s="68"/>
      <c r="E269" s="82"/>
      <c r="F269" s="153"/>
      <c r="G269" s="468"/>
      <c r="H269" s="27"/>
      <c r="I269" s="169"/>
      <c r="J269" s="57"/>
      <c r="K269" s="57"/>
      <c r="L269" s="57"/>
      <c r="M269" s="57"/>
      <c r="N269" s="57"/>
      <c r="O269" s="57"/>
    </row>
    <row r="270" spans="1:15" ht="12.75">
      <c r="A270" s="504"/>
      <c r="B270" s="471"/>
      <c r="C270" s="116"/>
      <c r="D270" s="68"/>
      <c r="E270" s="82"/>
      <c r="F270" s="153"/>
      <c r="G270" s="468"/>
      <c r="H270" s="27"/>
      <c r="I270" s="169"/>
      <c r="J270" s="57"/>
      <c r="K270" s="57"/>
      <c r="L270" s="57"/>
      <c r="M270" s="57"/>
      <c r="N270" s="57"/>
      <c r="O270" s="57"/>
    </row>
    <row r="271" spans="1:15" ht="12.75">
      <c r="A271" s="504"/>
      <c r="B271" s="124"/>
      <c r="C271" s="116"/>
      <c r="D271" s="68"/>
      <c r="E271" s="82"/>
      <c r="F271" s="153"/>
      <c r="G271" s="468"/>
      <c r="H271" s="27"/>
      <c r="I271" s="169"/>
      <c r="J271" s="57"/>
      <c r="K271" s="57"/>
      <c r="L271" s="57"/>
      <c r="M271" s="57"/>
      <c r="N271" s="57"/>
      <c r="O271" s="57"/>
    </row>
    <row r="272" spans="1:15" ht="12.7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547.67</v>
      </c>
      <c r="K272" s="57">
        <f>SUM(K265:K267)</f>
        <v>547.67</v>
      </c>
      <c r="L272" s="57">
        <f>SUM(L265:L267)</f>
        <v>0</v>
      </c>
      <c r="M272" s="57">
        <f>SUM(M265:M267)</f>
        <v>0</v>
      </c>
      <c r="N272" s="57">
        <f>SUM(N265:N267)</f>
        <v>547.67</v>
      </c>
      <c r="O272" s="24"/>
    </row>
    <row r="273" spans="1:15" ht="12.75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aca="true" t="shared" si="10" ref="J273:O273">J23+J43+J50+J56+J63+J71+J78+J86+J92+J103+J110+J117+J140+J149+J158+J172+J189+J196+J203+J209+J215+J221+J227+J233+J239+J245+J251+J258+J264+J272</f>
        <v>872735.9000000001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</v>
      </c>
      <c r="O273" s="24">
        <f t="shared" si="10"/>
        <v>4001.800000000001</v>
      </c>
    </row>
    <row r="274" spans="1:15" ht="12.75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 ht="12.75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 ht="12.75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 ht="12.75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 ht="12.75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5" ht="12.75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5" ht="12.75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5" ht="12.75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sheetProtection/>
  <mergeCells count="218">
    <mergeCell ref="A222:A224"/>
    <mergeCell ref="B222:B224"/>
    <mergeCell ref="C222:C224"/>
    <mergeCell ref="A228:A230"/>
    <mergeCell ref="B228:B230"/>
    <mergeCell ref="C228:C230"/>
    <mergeCell ref="D228:D230"/>
    <mergeCell ref="E228:E230"/>
    <mergeCell ref="F228:F230"/>
    <mergeCell ref="D234:D236"/>
    <mergeCell ref="E234:E236"/>
    <mergeCell ref="F234:F236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240:F242"/>
    <mergeCell ref="A234:A236"/>
    <mergeCell ref="B234:B236"/>
    <mergeCell ref="C234:C236"/>
    <mergeCell ref="C210:C214"/>
    <mergeCell ref="D210:D214"/>
    <mergeCell ref="E210:E214"/>
    <mergeCell ref="F210:F214"/>
    <mergeCell ref="E216:E218"/>
    <mergeCell ref="F216:F218"/>
    <mergeCell ref="A204:A208"/>
    <mergeCell ref="B204:B208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73:C187"/>
    <mergeCell ref="D173:D187"/>
    <mergeCell ref="E173:E187"/>
    <mergeCell ref="F173:F187"/>
    <mergeCell ref="G173:G187"/>
    <mergeCell ref="E190:E193"/>
    <mergeCell ref="F190:F193"/>
    <mergeCell ref="A197:A202"/>
    <mergeCell ref="C204:C208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111:G116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F64:F70"/>
    <mergeCell ref="G64:G70"/>
    <mergeCell ref="A57:A62"/>
    <mergeCell ref="B57:B62"/>
    <mergeCell ref="C57:C62"/>
    <mergeCell ref="D57:D62"/>
    <mergeCell ref="E57:E62"/>
    <mergeCell ref="F57:F62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G72:G7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A24:A41"/>
    <mergeCell ref="B24:B41"/>
    <mergeCell ref="C24:C41"/>
    <mergeCell ref="D24:D41"/>
    <mergeCell ref="E24:E41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</mergeCells>
  <printOptions/>
  <pageMargins left="0.5" right="0.5" top="0.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87">
      <selection activeCell="B199" sqref="B199:G203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442" t="s">
        <v>170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443" t="s">
        <v>27</v>
      </c>
      <c r="B4" s="444" t="s">
        <v>0</v>
      </c>
      <c r="C4" s="445" t="s">
        <v>1</v>
      </c>
      <c r="D4" s="125" t="s">
        <v>2</v>
      </c>
      <c r="E4" s="158" t="s">
        <v>97</v>
      </c>
      <c r="F4" s="446" t="s">
        <v>3</v>
      </c>
      <c r="G4" s="436" t="s">
        <v>4</v>
      </c>
      <c r="H4" s="448" t="s">
        <v>5</v>
      </c>
      <c r="I4" s="448"/>
      <c r="J4" s="449"/>
      <c r="K4" s="89" t="s">
        <v>6</v>
      </c>
      <c r="L4" s="91" t="s">
        <v>37</v>
      </c>
      <c r="M4" s="450" t="s">
        <v>7</v>
      </c>
      <c r="N4" s="93" t="s">
        <v>18</v>
      </c>
      <c r="O4" s="94" t="s">
        <v>64</v>
      </c>
    </row>
    <row r="5" spans="1:15" ht="12.75">
      <c r="A5" s="443"/>
      <c r="B5" s="444"/>
      <c r="C5" s="445"/>
      <c r="D5" s="160" t="s">
        <v>96</v>
      </c>
      <c r="E5" s="159" t="s">
        <v>8</v>
      </c>
      <c r="F5" s="446"/>
      <c r="G5" s="447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50"/>
      <c r="N5" s="85" t="s">
        <v>17</v>
      </c>
      <c r="O5" s="95" t="s">
        <v>29</v>
      </c>
    </row>
    <row r="6" spans="1:15" ht="12.75">
      <c r="A6" s="430">
        <v>1</v>
      </c>
      <c r="B6" s="432" t="s">
        <v>36</v>
      </c>
      <c r="C6" s="435" t="s">
        <v>14</v>
      </c>
      <c r="D6" s="437">
        <v>13</v>
      </c>
      <c r="E6" s="454" t="s">
        <v>98</v>
      </c>
      <c r="F6" s="441" t="s">
        <v>14</v>
      </c>
      <c r="G6" s="439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5" ht="12.75">
      <c r="A7" s="431"/>
      <c r="B7" s="433"/>
      <c r="C7" s="453"/>
      <c r="D7" s="437"/>
      <c r="E7" s="454"/>
      <c r="F7" s="455"/>
      <c r="G7" s="456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5" ht="12.75">
      <c r="A8" s="431"/>
      <c r="B8" s="433"/>
      <c r="C8" s="453"/>
      <c r="D8" s="437"/>
      <c r="E8" s="454"/>
      <c r="F8" s="455"/>
      <c r="G8" s="456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5" ht="12.75">
      <c r="A9" s="431"/>
      <c r="B9" s="433"/>
      <c r="C9" s="453"/>
      <c r="D9" s="437"/>
      <c r="E9" s="454"/>
      <c r="F9" s="455"/>
      <c r="G9" s="456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5" ht="12.75">
      <c r="A10" s="431"/>
      <c r="B10" s="433"/>
      <c r="C10" s="453"/>
      <c r="D10" s="437"/>
      <c r="E10" s="454"/>
      <c r="F10" s="455"/>
      <c r="G10" s="456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5" ht="12.75">
      <c r="A11" s="431"/>
      <c r="B11" s="433"/>
      <c r="C11" s="453"/>
      <c r="D11" s="437"/>
      <c r="E11" s="454"/>
      <c r="F11" s="455"/>
      <c r="G11" s="456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5" ht="12.75">
      <c r="A12" s="431"/>
      <c r="B12" s="433"/>
      <c r="C12" s="453"/>
      <c r="D12" s="437"/>
      <c r="E12" s="454"/>
      <c r="F12" s="455"/>
      <c r="G12" s="456"/>
      <c r="H12" s="12">
        <v>56945</v>
      </c>
      <c r="I12" s="166" t="s">
        <v>155</v>
      </c>
      <c r="J12" s="13">
        <v>1263.66</v>
      </c>
      <c r="K12" s="13">
        <v>1263.66</v>
      </c>
      <c r="L12" s="11"/>
      <c r="M12" s="11"/>
      <c r="N12" s="13">
        <f>J12-L12-M12</f>
        <v>1263.66</v>
      </c>
      <c r="O12" s="11"/>
    </row>
    <row r="13" spans="1:15" ht="12.75">
      <c r="A13" s="431"/>
      <c r="B13" s="433"/>
      <c r="C13" s="453"/>
      <c r="D13" s="437"/>
      <c r="E13" s="454"/>
      <c r="F13" s="455"/>
      <c r="G13" s="456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5" ht="12.75">
      <c r="A14" s="431"/>
      <c r="B14" s="433"/>
      <c r="C14" s="453"/>
      <c r="D14" s="437"/>
      <c r="E14" s="454"/>
      <c r="F14" s="455"/>
      <c r="G14" s="456"/>
      <c r="H14" s="12"/>
      <c r="I14" s="166"/>
      <c r="J14" s="13"/>
      <c r="K14" s="13"/>
      <c r="L14" s="11"/>
      <c r="M14" s="11"/>
      <c r="N14" s="13"/>
      <c r="O14" s="11"/>
    </row>
    <row r="15" spans="1:15" ht="12.75">
      <c r="A15" s="431"/>
      <c r="B15" s="433"/>
      <c r="C15" s="453"/>
      <c r="D15" s="437"/>
      <c r="E15" s="454"/>
      <c r="F15" s="455"/>
      <c r="G15" s="456"/>
      <c r="H15" s="12"/>
      <c r="I15" s="166"/>
      <c r="J15" s="13"/>
      <c r="K15" s="13"/>
      <c r="L15" s="11"/>
      <c r="M15" s="11"/>
      <c r="N15" s="13"/>
      <c r="O15" s="11"/>
    </row>
    <row r="16" spans="1:17" ht="12.75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aca="true" t="shared" si="0" ref="J16:O16">SUM(J6:J15)</f>
        <v>65095.92999999999</v>
      </c>
      <c r="K16" s="76">
        <f t="shared" si="0"/>
        <v>65095.92999999999</v>
      </c>
      <c r="L16" s="76">
        <f t="shared" si="0"/>
        <v>0</v>
      </c>
      <c r="M16" s="76">
        <f t="shared" si="0"/>
        <v>0</v>
      </c>
      <c r="N16" s="76">
        <f t="shared" si="0"/>
        <v>65034.42999999999</v>
      </c>
      <c r="O16" s="76">
        <f t="shared" si="0"/>
        <v>61.5</v>
      </c>
      <c r="Q16" s="2"/>
    </row>
    <row r="17" spans="1:15" ht="12.75">
      <c r="A17" s="430">
        <v>2</v>
      </c>
      <c r="B17" s="432" t="s">
        <v>83</v>
      </c>
      <c r="C17" s="434" t="s">
        <v>86</v>
      </c>
      <c r="D17" s="436">
        <v>17</v>
      </c>
      <c r="E17" s="438" t="s">
        <v>98</v>
      </c>
      <c r="F17" s="440" t="s">
        <v>86</v>
      </c>
      <c r="G17" s="451" t="s">
        <v>39</v>
      </c>
      <c r="H17" s="18">
        <v>12414832</v>
      </c>
      <c r="I17" s="167" t="s">
        <v>102</v>
      </c>
      <c r="J17" s="19">
        <v>4614.81</v>
      </c>
      <c r="K17" s="19">
        <v>4416.83</v>
      </c>
      <c r="L17" s="20"/>
      <c r="M17" s="20">
        <v>197.98</v>
      </c>
      <c r="N17" s="19">
        <f>J17-L17-M17</f>
        <v>4416.830000000001</v>
      </c>
      <c r="O17" s="20"/>
    </row>
    <row r="18" spans="1:15" ht="12.75">
      <c r="A18" s="431"/>
      <c r="B18" s="433"/>
      <c r="C18" s="434"/>
      <c r="D18" s="437"/>
      <c r="E18" s="438"/>
      <c r="F18" s="440"/>
      <c r="G18" s="451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</v>
      </c>
      <c r="N18" s="19">
        <f aca="true" t="shared" si="1" ref="N18:N23">J18-L18-M18</f>
        <v>46932.76</v>
      </c>
      <c r="O18" s="20"/>
    </row>
    <row r="19" spans="1:15" ht="12.75">
      <c r="A19" s="431"/>
      <c r="B19" s="433"/>
      <c r="C19" s="434"/>
      <c r="D19" s="437"/>
      <c r="E19" s="438"/>
      <c r="F19" s="440"/>
      <c r="G19" s="451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5" ht="12.75">
      <c r="A20" s="431"/>
      <c r="B20" s="433"/>
      <c r="C20" s="434"/>
      <c r="D20" s="431"/>
      <c r="E20" s="438"/>
      <c r="F20" s="440"/>
      <c r="G20" s="451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5" ht="12.75">
      <c r="A21" s="431"/>
      <c r="B21" s="433"/>
      <c r="C21" s="434"/>
      <c r="D21" s="431"/>
      <c r="E21" s="438"/>
      <c r="F21" s="440"/>
      <c r="G21" s="451"/>
      <c r="H21" s="18">
        <v>2400009</v>
      </c>
      <c r="I21" s="167" t="s">
        <v>133</v>
      </c>
      <c r="J21" s="19">
        <v>70664.29</v>
      </c>
      <c r="K21" s="19">
        <v>70664.29</v>
      </c>
      <c r="L21" s="20"/>
      <c r="M21" s="20"/>
      <c r="N21" s="19">
        <f t="shared" si="1"/>
        <v>70664.29</v>
      </c>
      <c r="O21" s="20"/>
    </row>
    <row r="22" spans="1:15" ht="12.75">
      <c r="A22" s="431"/>
      <c r="B22" s="433"/>
      <c r="C22" s="434"/>
      <c r="D22" s="431"/>
      <c r="E22" s="438"/>
      <c r="F22" s="440"/>
      <c r="G22" s="451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5" ht="12.75">
      <c r="A23" s="431"/>
      <c r="B23" s="433"/>
      <c r="C23" s="434"/>
      <c r="D23" s="431"/>
      <c r="E23" s="438"/>
      <c r="F23" s="440"/>
      <c r="G23" s="451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5" ht="12.75">
      <c r="A24" s="431"/>
      <c r="B24" s="433"/>
      <c r="C24" s="434"/>
      <c r="D24" s="431"/>
      <c r="E24" s="438"/>
      <c r="F24" s="440"/>
      <c r="G24" s="451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5" ht="12.75">
      <c r="A25" s="431"/>
      <c r="B25" s="433"/>
      <c r="C25" s="434"/>
      <c r="D25" s="431"/>
      <c r="E25" s="438"/>
      <c r="F25" s="440"/>
      <c r="G25" s="451"/>
      <c r="H25" s="18"/>
      <c r="I25" s="167"/>
      <c r="J25" s="19"/>
      <c r="K25" s="19"/>
      <c r="L25" s="133"/>
      <c r="M25" s="133"/>
      <c r="N25" s="19"/>
      <c r="O25" s="20"/>
    </row>
    <row r="26" spans="1:15" ht="12.75">
      <c r="A26" s="431"/>
      <c r="B26" s="433"/>
      <c r="C26" s="434"/>
      <c r="D26" s="431"/>
      <c r="E26" s="438"/>
      <c r="F26" s="440"/>
      <c r="G26" s="451"/>
      <c r="H26" s="18"/>
      <c r="I26" s="167"/>
      <c r="J26" s="19"/>
      <c r="K26" s="19"/>
      <c r="L26" s="20"/>
      <c r="M26" s="20"/>
      <c r="N26" s="19"/>
      <c r="O26" s="20"/>
    </row>
    <row r="27" spans="1:15" ht="12.75">
      <c r="A27" s="431"/>
      <c r="B27" s="433"/>
      <c r="C27" s="434"/>
      <c r="D27" s="431"/>
      <c r="E27" s="438"/>
      <c r="F27" s="440"/>
      <c r="G27" s="451"/>
      <c r="H27" s="18"/>
      <c r="I27" s="167"/>
      <c r="J27" s="19"/>
      <c r="K27" s="19"/>
      <c r="L27" s="20"/>
      <c r="M27" s="20"/>
      <c r="N27" s="19"/>
      <c r="O27" s="20"/>
    </row>
    <row r="28" spans="1:15" ht="12.75">
      <c r="A28" s="431"/>
      <c r="B28" s="433"/>
      <c r="C28" s="434"/>
      <c r="D28" s="431"/>
      <c r="E28" s="438"/>
      <c r="F28" s="440"/>
      <c r="G28" s="451"/>
      <c r="H28" s="18"/>
      <c r="I28" s="167"/>
      <c r="J28" s="19"/>
      <c r="K28" s="19"/>
      <c r="L28" s="20"/>
      <c r="M28" s="20"/>
      <c r="N28" s="19"/>
      <c r="O28" s="20"/>
    </row>
    <row r="29" spans="1:17" ht="12.75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5" ht="12.75">
      <c r="A30" s="430">
        <v>3</v>
      </c>
      <c r="B30" s="470" t="s">
        <v>57</v>
      </c>
      <c r="C30" s="461" t="s">
        <v>15</v>
      </c>
      <c r="D30" s="430">
        <v>852</v>
      </c>
      <c r="E30" s="463" t="s">
        <v>98</v>
      </c>
      <c r="F30" s="465" t="s">
        <v>15</v>
      </c>
      <c r="G30" s="457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5" ht="12.75">
      <c r="A31" s="431"/>
      <c r="B31" s="471"/>
      <c r="C31" s="462"/>
      <c r="D31" s="431"/>
      <c r="E31" s="464"/>
      <c r="F31" s="466"/>
      <c r="G31" s="458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5" ht="12.75">
      <c r="A32" s="431"/>
      <c r="B32" s="471"/>
      <c r="C32" s="462"/>
      <c r="D32" s="431"/>
      <c r="E32" s="464"/>
      <c r="F32" s="466"/>
      <c r="G32" s="458"/>
      <c r="H32" s="27"/>
      <c r="I32" s="169"/>
      <c r="J32" s="28"/>
      <c r="K32" s="28"/>
      <c r="L32" s="28"/>
      <c r="M32" s="28"/>
      <c r="N32" s="28"/>
      <c r="O32" s="57"/>
    </row>
    <row r="33" spans="1:15" ht="12.75">
      <c r="A33" s="431"/>
      <c r="B33" s="471"/>
      <c r="C33" s="462"/>
      <c r="D33" s="431"/>
      <c r="E33" s="464"/>
      <c r="F33" s="466"/>
      <c r="G33" s="458"/>
      <c r="H33" s="27"/>
      <c r="I33" s="169"/>
      <c r="J33" s="28"/>
      <c r="K33" s="28"/>
      <c r="L33" s="28"/>
      <c r="M33" s="28"/>
      <c r="N33" s="28"/>
      <c r="O33" s="57"/>
    </row>
    <row r="34" spans="1:15" ht="12.75">
      <c r="A34" s="431"/>
      <c r="B34" s="471"/>
      <c r="C34" s="462"/>
      <c r="D34" s="431"/>
      <c r="E34" s="464"/>
      <c r="F34" s="466"/>
      <c r="G34" s="458"/>
      <c r="H34" s="27"/>
      <c r="I34" s="169"/>
      <c r="J34" s="28"/>
      <c r="K34" s="28"/>
      <c r="L34" s="28"/>
      <c r="M34" s="28"/>
      <c r="N34" s="28"/>
      <c r="O34" s="57"/>
    </row>
    <row r="35" spans="1:15" ht="12.75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5" ht="12.75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5" ht="12.75" customHeight="1">
      <c r="A37" s="430">
        <v>4</v>
      </c>
      <c r="B37" s="459" t="s">
        <v>69</v>
      </c>
      <c r="C37" s="461" t="s">
        <v>14</v>
      </c>
      <c r="D37" s="430">
        <v>802</v>
      </c>
      <c r="E37" s="463" t="s">
        <v>98</v>
      </c>
      <c r="F37" s="465" t="s">
        <v>14</v>
      </c>
      <c r="G37" s="467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5" ht="12.75">
      <c r="A38" s="431"/>
      <c r="B38" s="460"/>
      <c r="C38" s="462"/>
      <c r="D38" s="431"/>
      <c r="E38" s="464"/>
      <c r="F38" s="466"/>
      <c r="G38" s="468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5" ht="12.75">
      <c r="A39" s="431"/>
      <c r="B39" s="460"/>
      <c r="C39" s="462"/>
      <c r="D39" s="431"/>
      <c r="E39" s="464"/>
      <c r="F39" s="466"/>
      <c r="G39" s="468"/>
      <c r="H39" s="27"/>
      <c r="I39" s="169"/>
      <c r="J39" s="28"/>
      <c r="K39" s="28"/>
      <c r="L39" s="28"/>
      <c r="M39" s="28"/>
      <c r="N39" s="78"/>
      <c r="O39" s="57"/>
    </row>
    <row r="40" spans="1:15" ht="12.75">
      <c r="A40" s="431"/>
      <c r="B40" s="460"/>
      <c r="C40" s="462"/>
      <c r="D40" s="431"/>
      <c r="E40" s="464"/>
      <c r="F40" s="466"/>
      <c r="G40" s="468"/>
      <c r="H40" s="27"/>
      <c r="I40" s="169"/>
      <c r="J40" s="28"/>
      <c r="K40" s="28"/>
      <c r="L40" s="28"/>
      <c r="M40" s="28"/>
      <c r="N40" s="144"/>
      <c r="O40" s="57"/>
    </row>
    <row r="41" spans="1:15" ht="12.75">
      <c r="A41" s="431"/>
      <c r="B41" s="460"/>
      <c r="C41" s="462"/>
      <c r="D41" s="431"/>
      <c r="E41" s="464"/>
      <c r="F41" s="466"/>
      <c r="G41" s="469"/>
      <c r="H41" s="27"/>
      <c r="I41" s="169"/>
      <c r="J41" s="28"/>
      <c r="K41" s="28"/>
      <c r="L41" s="28"/>
      <c r="M41" s="28"/>
      <c r="N41" s="28"/>
      <c r="O41" s="57"/>
    </row>
    <row r="42" spans="1:17" ht="12.75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5" ht="12.75">
      <c r="A43" s="430">
        <v>5</v>
      </c>
      <c r="B43" s="459" t="s">
        <v>30</v>
      </c>
      <c r="C43" s="472" t="s">
        <v>44</v>
      </c>
      <c r="D43" s="430">
        <v>214</v>
      </c>
      <c r="E43" s="467" t="s">
        <v>99</v>
      </c>
      <c r="F43" s="467" t="s">
        <v>44</v>
      </c>
      <c r="G43" s="457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5" ht="12.75">
      <c r="A44" s="431"/>
      <c r="B44" s="460"/>
      <c r="C44" s="473"/>
      <c r="D44" s="431"/>
      <c r="E44" s="468"/>
      <c r="F44" s="468"/>
      <c r="G44" s="458"/>
      <c r="H44" s="22">
        <v>20152016</v>
      </c>
      <c r="I44" s="171" t="s">
        <v>125</v>
      </c>
      <c r="J44" s="22">
        <v>2527.32</v>
      </c>
      <c r="K44" s="22">
        <v>2527.32</v>
      </c>
      <c r="L44" s="28"/>
      <c r="M44" s="28"/>
      <c r="N44" s="23">
        <f>J44-L44-M44</f>
        <v>2527.32</v>
      </c>
      <c r="O44" s="57"/>
    </row>
    <row r="45" spans="1:15" ht="12.75">
      <c r="A45" s="431"/>
      <c r="B45" s="460"/>
      <c r="C45" s="473"/>
      <c r="D45" s="431"/>
      <c r="E45" s="468"/>
      <c r="F45" s="468"/>
      <c r="G45" s="458"/>
      <c r="H45" s="27">
        <v>20152281</v>
      </c>
      <c r="I45" s="169" t="s">
        <v>159</v>
      </c>
      <c r="J45" s="28">
        <v>1263.66</v>
      </c>
      <c r="K45" s="28">
        <v>1263.66</v>
      </c>
      <c r="L45" s="28"/>
      <c r="M45" s="28"/>
      <c r="N45" s="23">
        <f>J45-L45-M45</f>
        <v>1263.66</v>
      </c>
      <c r="O45" s="57"/>
    </row>
    <row r="46" spans="1:15" ht="12.75">
      <c r="A46" s="431"/>
      <c r="B46" s="460"/>
      <c r="C46" s="473"/>
      <c r="D46" s="431"/>
      <c r="E46" s="468"/>
      <c r="F46" s="468"/>
      <c r="G46" s="458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5" ht="12.75">
      <c r="A47" s="431"/>
      <c r="B47" s="460"/>
      <c r="C47" s="473"/>
      <c r="D47" s="431"/>
      <c r="E47" s="468"/>
      <c r="F47" s="468"/>
      <c r="G47" s="458"/>
      <c r="H47" s="27"/>
      <c r="I47" s="169"/>
      <c r="J47" s="28"/>
      <c r="K47" s="28"/>
      <c r="L47" s="28"/>
      <c r="M47" s="28"/>
      <c r="N47" s="64"/>
      <c r="O47" s="57"/>
    </row>
    <row r="48" spans="1:15" ht="12.75">
      <c r="A48" s="431"/>
      <c r="B48" s="460"/>
      <c r="C48" s="473"/>
      <c r="D48" s="431"/>
      <c r="E48" s="469"/>
      <c r="F48" s="468"/>
      <c r="G48" s="458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 ht="12.75">
      <c r="A50" s="430">
        <v>6</v>
      </c>
      <c r="B50" s="459" t="s">
        <v>48</v>
      </c>
      <c r="C50" s="467" t="s">
        <v>16</v>
      </c>
      <c r="D50" s="474">
        <v>230</v>
      </c>
      <c r="E50" s="465" t="s">
        <v>99</v>
      </c>
      <c r="F50" s="467" t="s">
        <v>16</v>
      </c>
      <c r="G50" s="457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 ht="12.75">
      <c r="A51" s="431"/>
      <c r="B51" s="460"/>
      <c r="C51" s="468"/>
      <c r="D51" s="475"/>
      <c r="E51" s="466"/>
      <c r="F51" s="468"/>
      <c r="G51" s="458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 ht="12.75">
      <c r="A52" s="431"/>
      <c r="B52" s="460"/>
      <c r="C52" s="468"/>
      <c r="D52" s="475"/>
      <c r="E52" s="466"/>
      <c r="F52" s="468"/>
      <c r="G52" s="458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 ht="12.75">
      <c r="A53" s="431"/>
      <c r="B53" s="460"/>
      <c r="C53" s="468"/>
      <c r="D53" s="475"/>
      <c r="E53" s="466"/>
      <c r="F53" s="468"/>
      <c r="G53" s="458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 ht="12.75">
      <c r="A54" s="431"/>
      <c r="B54" s="460"/>
      <c r="C54" s="468"/>
      <c r="D54" s="475"/>
      <c r="E54" s="466"/>
      <c r="F54" s="468"/>
      <c r="G54" s="458"/>
      <c r="H54" s="27"/>
      <c r="I54" s="169"/>
      <c r="J54" s="62"/>
      <c r="K54" s="62"/>
      <c r="L54" s="62"/>
      <c r="M54" s="62"/>
      <c r="N54" s="62"/>
      <c r="O54" s="57"/>
    </row>
    <row r="55" spans="1:15" ht="12.75">
      <c r="A55" s="431"/>
      <c r="B55" s="460"/>
      <c r="C55" s="468"/>
      <c r="D55" s="475"/>
      <c r="E55" s="466"/>
      <c r="F55" s="468"/>
      <c r="G55" s="458"/>
      <c r="H55" s="27"/>
      <c r="I55" s="169"/>
      <c r="J55" s="62"/>
      <c r="K55" s="62"/>
      <c r="L55" s="62"/>
      <c r="M55" s="62"/>
      <c r="N55" s="62"/>
      <c r="O55" s="57"/>
    </row>
    <row r="56" spans="1:15" ht="12.75">
      <c r="A56" s="431"/>
      <c r="B56" s="460"/>
      <c r="C56" s="469"/>
      <c r="D56" s="475"/>
      <c r="E56" s="476"/>
      <c r="F56" s="469"/>
      <c r="G56" s="458"/>
      <c r="H56" s="27"/>
      <c r="I56" s="169"/>
      <c r="J56" s="61"/>
      <c r="K56" s="61"/>
      <c r="L56" s="63"/>
      <c r="M56" s="63"/>
      <c r="N56" s="61"/>
      <c r="O56" s="57"/>
    </row>
    <row r="57" spans="1:15" ht="12.7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430">
        <v>7</v>
      </c>
      <c r="B58" s="470" t="s">
        <v>95</v>
      </c>
      <c r="C58" s="461" t="s">
        <v>14</v>
      </c>
      <c r="D58" s="430">
        <v>646</v>
      </c>
      <c r="E58" s="465" t="s">
        <v>99</v>
      </c>
      <c r="F58" s="465" t="s">
        <v>14</v>
      </c>
      <c r="G58" s="457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 ht="12.75">
      <c r="A59" s="431"/>
      <c r="B59" s="471"/>
      <c r="C59" s="462"/>
      <c r="D59" s="431"/>
      <c r="E59" s="466"/>
      <c r="F59" s="466"/>
      <c r="G59" s="458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 ht="12.75">
      <c r="A60" s="431"/>
      <c r="B60" s="471"/>
      <c r="C60" s="462"/>
      <c r="D60" s="431"/>
      <c r="E60" s="466"/>
      <c r="F60" s="466"/>
      <c r="G60" s="458"/>
      <c r="H60" s="27"/>
      <c r="I60" s="169"/>
      <c r="J60" s="28"/>
      <c r="K60" s="28"/>
      <c r="L60" s="28"/>
      <c r="M60" s="28"/>
      <c r="N60" s="28"/>
      <c r="O60" s="57"/>
    </row>
    <row r="61" spans="1:15" ht="12.75">
      <c r="A61" s="431"/>
      <c r="B61" s="471"/>
      <c r="C61" s="462"/>
      <c r="D61" s="431"/>
      <c r="E61" s="466"/>
      <c r="F61" s="466"/>
      <c r="G61" s="458"/>
      <c r="H61" s="27"/>
      <c r="I61" s="169"/>
      <c r="J61" s="28"/>
      <c r="K61" s="28"/>
      <c r="L61" s="28"/>
      <c r="M61" s="28"/>
      <c r="N61" s="28"/>
      <c r="O61" s="57"/>
    </row>
    <row r="62" spans="1:15" ht="12.75">
      <c r="A62" s="431"/>
      <c r="B62" s="471"/>
      <c r="C62" s="462"/>
      <c r="D62" s="431"/>
      <c r="E62" s="466"/>
      <c r="F62" s="466"/>
      <c r="G62" s="458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431"/>
      <c r="B63" s="471"/>
      <c r="C63" s="462"/>
      <c r="D63" s="431"/>
      <c r="E63" s="466"/>
      <c r="F63" s="466"/>
      <c r="G63" s="458"/>
      <c r="H63" s="27"/>
      <c r="I63" s="169"/>
      <c r="J63" s="28"/>
      <c r="K63" s="28"/>
      <c r="L63" s="28"/>
      <c r="M63" s="28"/>
      <c r="N63" s="28"/>
      <c r="O63" s="57"/>
    </row>
    <row r="64" spans="1:15" ht="12.7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 ht="12.75">
      <c r="A65" s="430">
        <v>8</v>
      </c>
      <c r="B65" s="459" t="s">
        <v>32</v>
      </c>
      <c r="C65" s="467" t="s">
        <v>16</v>
      </c>
      <c r="D65" s="430">
        <v>24</v>
      </c>
      <c r="E65" s="467" t="s">
        <v>99</v>
      </c>
      <c r="F65" s="467" t="s">
        <v>16</v>
      </c>
      <c r="G65" s="457" t="s">
        <v>66</v>
      </c>
      <c r="H65" s="162">
        <v>90106</v>
      </c>
      <c r="I65" s="172" t="s">
        <v>133</v>
      </c>
      <c r="J65" s="144">
        <v>17276.4</v>
      </c>
      <c r="K65" s="144">
        <v>17276.4</v>
      </c>
      <c r="L65" s="28">
        <v>13274.6</v>
      </c>
      <c r="M65" s="28"/>
      <c r="N65" s="28">
        <f>K65-L65-M65</f>
        <v>4001.800000000001</v>
      </c>
      <c r="O65" s="57"/>
    </row>
    <row r="66" spans="1:15" ht="12.75">
      <c r="A66" s="431"/>
      <c r="B66" s="460"/>
      <c r="C66" s="468"/>
      <c r="D66" s="431"/>
      <c r="E66" s="468"/>
      <c r="F66" s="468"/>
      <c r="G66" s="458"/>
      <c r="H66" s="27"/>
      <c r="I66" s="169"/>
      <c r="J66" s="28"/>
      <c r="K66" s="28"/>
      <c r="L66" s="28"/>
      <c r="M66" s="28"/>
      <c r="N66" s="28"/>
      <c r="O66" s="57"/>
    </row>
    <row r="67" spans="1:15" ht="12.75">
      <c r="A67" s="431"/>
      <c r="B67" s="460"/>
      <c r="C67" s="468"/>
      <c r="D67" s="431"/>
      <c r="E67" s="468"/>
      <c r="F67" s="468"/>
      <c r="G67" s="458"/>
      <c r="H67" s="77"/>
      <c r="I67" s="170"/>
      <c r="J67" s="78"/>
      <c r="K67" s="78"/>
      <c r="L67" s="161"/>
      <c r="M67" s="161"/>
      <c r="N67" s="28"/>
      <c r="O67" s="57"/>
    </row>
    <row r="68" spans="1:15" ht="12.75">
      <c r="A68" s="431"/>
      <c r="B68" s="460"/>
      <c r="C68" s="468"/>
      <c r="D68" s="431"/>
      <c r="E68" s="468"/>
      <c r="F68" s="468"/>
      <c r="G68" s="458"/>
      <c r="H68" s="162"/>
      <c r="I68" s="172"/>
      <c r="J68" s="144"/>
      <c r="K68" s="144"/>
      <c r="L68" s="161"/>
      <c r="M68" s="161"/>
      <c r="N68" s="28"/>
      <c r="O68" s="57"/>
    </row>
    <row r="69" spans="1:15" ht="12.75">
      <c r="A69" s="431"/>
      <c r="B69" s="460"/>
      <c r="C69" s="468"/>
      <c r="D69" s="431"/>
      <c r="E69" s="468"/>
      <c r="F69" s="468"/>
      <c r="G69" s="458"/>
      <c r="H69" s="162"/>
      <c r="I69" s="172"/>
      <c r="J69" s="144"/>
      <c r="K69" s="144"/>
      <c r="L69" s="161"/>
      <c r="M69" s="161"/>
      <c r="N69" s="28"/>
      <c r="O69" s="57"/>
    </row>
    <row r="70" spans="1:15" ht="12.75">
      <c r="A70" s="431"/>
      <c r="B70" s="460"/>
      <c r="C70" s="468"/>
      <c r="D70" s="431"/>
      <c r="E70" s="468"/>
      <c r="F70" s="468"/>
      <c r="G70" s="458"/>
      <c r="H70" s="162"/>
      <c r="I70" s="172"/>
      <c r="J70" s="162"/>
      <c r="K70" s="162"/>
      <c r="L70" s="161"/>
      <c r="M70" s="161"/>
      <c r="N70" s="28"/>
      <c r="O70" s="57"/>
    </row>
    <row r="71" spans="1:15" ht="12.75">
      <c r="A71" s="431"/>
      <c r="B71" s="460"/>
      <c r="C71" s="468"/>
      <c r="D71" s="431"/>
      <c r="E71" s="469"/>
      <c r="F71" s="468"/>
      <c r="G71" s="458"/>
      <c r="H71" s="65"/>
      <c r="I71" s="173"/>
      <c r="J71" s="65"/>
      <c r="K71" s="65"/>
      <c r="L71" s="28"/>
      <c r="M71" s="28"/>
      <c r="N71" s="28"/>
      <c r="O71" s="57"/>
    </row>
    <row r="72" spans="1:15" ht="12.7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</v>
      </c>
      <c r="K72" s="57">
        <f>SUM(K65:K71)</f>
        <v>17276.4</v>
      </c>
      <c r="L72" s="57">
        <f>SUM(L65:L71)</f>
        <v>13274.6</v>
      </c>
      <c r="M72" s="57">
        <f>SUM(M65:M71)</f>
        <v>0</v>
      </c>
      <c r="N72" s="57">
        <f>SUM(N65:N71)</f>
        <v>4001.800000000001</v>
      </c>
      <c r="O72" s="57"/>
    </row>
    <row r="73" spans="1:15" ht="12.75">
      <c r="A73" s="430">
        <v>9</v>
      </c>
      <c r="B73" s="459" t="s">
        <v>117</v>
      </c>
      <c r="C73" s="467" t="s">
        <v>118</v>
      </c>
      <c r="D73" s="430">
        <v>935</v>
      </c>
      <c r="E73" s="467" t="s">
        <v>119</v>
      </c>
      <c r="F73" s="467" t="s">
        <v>44</v>
      </c>
      <c r="G73" s="457" t="s">
        <v>120</v>
      </c>
      <c r="H73" s="27">
        <v>13</v>
      </c>
      <c r="I73" s="169" t="s">
        <v>133</v>
      </c>
      <c r="J73" s="28">
        <v>1073.34</v>
      </c>
      <c r="K73" s="28">
        <v>1073.34</v>
      </c>
      <c r="L73" s="28"/>
      <c r="M73" s="28"/>
      <c r="N73" s="28">
        <f>J73-L73-M73</f>
        <v>1073.34</v>
      </c>
      <c r="O73" s="57"/>
    </row>
    <row r="74" spans="1:15" ht="12.75">
      <c r="A74" s="431"/>
      <c r="B74" s="460"/>
      <c r="C74" s="468"/>
      <c r="D74" s="431"/>
      <c r="E74" s="468"/>
      <c r="F74" s="468"/>
      <c r="G74" s="458"/>
      <c r="H74" s="27">
        <v>16</v>
      </c>
      <c r="I74" s="169" t="s">
        <v>158</v>
      </c>
      <c r="J74" s="28">
        <v>1073.34</v>
      </c>
      <c r="K74" s="28">
        <v>1073.34</v>
      </c>
      <c r="L74" s="28"/>
      <c r="M74" s="28"/>
      <c r="N74" s="28">
        <f>J74-L74-M74</f>
        <v>1073.34</v>
      </c>
      <c r="O74" s="57"/>
    </row>
    <row r="75" spans="1:15" ht="12.75">
      <c r="A75" s="431"/>
      <c r="B75" s="460"/>
      <c r="C75" s="468"/>
      <c r="D75" s="431"/>
      <c r="E75" s="468"/>
      <c r="F75" s="468"/>
      <c r="G75" s="458"/>
      <c r="H75" s="5"/>
      <c r="I75" s="174"/>
      <c r="J75" s="5"/>
      <c r="K75" s="5"/>
      <c r="L75" s="28"/>
      <c r="M75" s="28"/>
      <c r="N75" s="28"/>
      <c r="O75" s="57"/>
    </row>
    <row r="76" spans="1:15" ht="12.75">
      <c r="A76" s="431"/>
      <c r="B76" s="460"/>
      <c r="C76" s="468"/>
      <c r="D76" s="431"/>
      <c r="E76" s="468"/>
      <c r="F76" s="468"/>
      <c r="G76" s="458"/>
      <c r="H76" s="65"/>
      <c r="I76" s="173"/>
      <c r="J76" s="65"/>
      <c r="K76" s="65"/>
      <c r="L76" s="28"/>
      <c r="M76" s="28"/>
      <c r="N76" s="28"/>
      <c r="O76" s="57"/>
    </row>
    <row r="77" spans="1:15" ht="12.75">
      <c r="A77" s="431"/>
      <c r="B77" s="460"/>
      <c r="C77" s="468"/>
      <c r="D77" s="431"/>
      <c r="E77" s="469"/>
      <c r="F77" s="468"/>
      <c r="G77" s="458"/>
      <c r="H77" s="65"/>
      <c r="I77" s="173"/>
      <c r="J77" s="65"/>
      <c r="K77" s="65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2146.68</v>
      </c>
      <c r="K78" s="57">
        <f>SUM(K73:K77)</f>
        <v>2146.68</v>
      </c>
      <c r="L78" s="57">
        <f>SUM(L73:L77)</f>
        <v>0</v>
      </c>
      <c r="M78" s="57">
        <f>SUM(M73:M77)</f>
        <v>0</v>
      </c>
      <c r="N78" s="57">
        <f>SUM(N73:N77)</f>
        <v>2146.68</v>
      </c>
      <c r="O78" s="57"/>
    </row>
    <row r="79" spans="1:15" ht="12.75">
      <c r="A79" s="430">
        <v>10</v>
      </c>
      <c r="B79" s="459" t="s">
        <v>28</v>
      </c>
      <c r="C79" s="472" t="s">
        <v>14</v>
      </c>
      <c r="D79" s="430">
        <v>215</v>
      </c>
      <c r="E79" s="463" t="s">
        <v>99</v>
      </c>
      <c r="F79" s="467" t="s">
        <v>14</v>
      </c>
      <c r="G79" s="457" t="s">
        <v>146</v>
      </c>
      <c r="H79" s="27">
        <v>1315631</v>
      </c>
      <c r="I79" s="169" t="s">
        <v>148</v>
      </c>
      <c r="J79" s="28">
        <v>21115.6</v>
      </c>
      <c r="K79" s="28">
        <v>21115.6</v>
      </c>
      <c r="L79" s="28"/>
      <c r="M79" s="28"/>
      <c r="N79" s="28">
        <f aca="true" t="shared" si="2" ref="N79:N88">J79-L79-M79</f>
        <v>21115.6</v>
      </c>
      <c r="O79" s="57"/>
    </row>
    <row r="80" spans="1:15" ht="12.75">
      <c r="A80" s="431"/>
      <c r="B80" s="460"/>
      <c r="C80" s="473"/>
      <c r="D80" s="431"/>
      <c r="E80" s="464"/>
      <c r="F80" s="468"/>
      <c r="G80" s="458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 ht="12.75">
      <c r="A81" s="431"/>
      <c r="B81" s="460"/>
      <c r="C81" s="473"/>
      <c r="D81" s="431"/>
      <c r="E81" s="464"/>
      <c r="F81" s="468"/>
      <c r="G81" s="458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 ht="12.75">
      <c r="A82" s="431"/>
      <c r="B82" s="460"/>
      <c r="C82" s="473"/>
      <c r="D82" s="431"/>
      <c r="E82" s="464"/>
      <c r="F82" s="468"/>
      <c r="G82" s="458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 ht="12.75">
      <c r="A83" s="431"/>
      <c r="B83" s="460"/>
      <c r="C83" s="473"/>
      <c r="D83" s="431"/>
      <c r="E83" s="464"/>
      <c r="F83" s="468"/>
      <c r="G83" s="458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 ht="12.75">
      <c r="A84" s="431"/>
      <c r="B84" s="460"/>
      <c r="C84" s="473"/>
      <c r="D84" s="431"/>
      <c r="E84" s="464"/>
      <c r="F84" s="468"/>
      <c r="G84" s="458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 ht="12.75">
      <c r="A85" s="431"/>
      <c r="B85" s="460"/>
      <c r="C85" s="473"/>
      <c r="D85" s="431"/>
      <c r="E85" s="464"/>
      <c r="F85" s="468"/>
      <c r="G85" s="458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 ht="12.75">
      <c r="A86" s="431"/>
      <c r="B86" s="460"/>
      <c r="C86" s="473"/>
      <c r="D86" s="431"/>
      <c r="E86" s="464"/>
      <c r="F86" s="468"/>
      <c r="G86" s="458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 ht="12.7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 ht="12.7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 ht="12.7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 ht="12.7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 ht="12.75">
      <c r="A91" s="430">
        <v>11</v>
      </c>
      <c r="B91" s="459" t="s">
        <v>35</v>
      </c>
      <c r="C91" s="461" t="s">
        <v>16</v>
      </c>
      <c r="D91" s="430">
        <v>41</v>
      </c>
      <c r="E91" s="463" t="s">
        <v>99</v>
      </c>
      <c r="F91" s="465" t="s">
        <v>16</v>
      </c>
      <c r="G91" s="467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 ht="12.75">
      <c r="A92" s="431"/>
      <c r="B92" s="460"/>
      <c r="C92" s="462"/>
      <c r="D92" s="431"/>
      <c r="E92" s="464"/>
      <c r="F92" s="466"/>
      <c r="G92" s="468"/>
      <c r="H92" s="27"/>
      <c r="I92" s="169"/>
      <c r="J92" s="28"/>
      <c r="K92" s="20"/>
      <c r="L92" s="27"/>
      <c r="M92" s="28"/>
      <c r="N92" s="28"/>
      <c r="O92" s="27"/>
    </row>
    <row r="93" spans="1:15" ht="12.75">
      <c r="A93" s="431"/>
      <c r="B93" s="460"/>
      <c r="C93" s="462"/>
      <c r="D93" s="431"/>
      <c r="E93" s="464"/>
      <c r="F93" s="466"/>
      <c r="G93" s="468"/>
      <c r="H93" s="27"/>
      <c r="I93" s="169"/>
      <c r="J93" s="28"/>
      <c r="K93" s="28"/>
      <c r="L93" s="27"/>
      <c r="M93" s="28"/>
      <c r="N93" s="28"/>
      <c r="O93" s="27"/>
    </row>
    <row r="94" spans="1:15" ht="12.75">
      <c r="A94" s="68"/>
      <c r="B94" s="111"/>
      <c r="C94" s="116"/>
      <c r="D94" s="68"/>
      <c r="E94" s="82"/>
      <c r="F94" s="153"/>
      <c r="G94" s="468"/>
      <c r="H94" s="27"/>
      <c r="I94" s="169"/>
      <c r="J94" s="28"/>
      <c r="K94" s="28"/>
      <c r="L94" s="27"/>
      <c r="M94" s="28"/>
      <c r="N94" s="28"/>
      <c r="O94" s="27"/>
    </row>
    <row r="95" spans="1:15" ht="12.75">
      <c r="A95" s="68"/>
      <c r="B95" s="111"/>
      <c r="C95" s="116"/>
      <c r="D95" s="68"/>
      <c r="E95" s="82"/>
      <c r="F95" s="153"/>
      <c r="G95" s="468"/>
      <c r="H95" s="27"/>
      <c r="I95" s="169"/>
      <c r="J95" s="28"/>
      <c r="K95" s="28"/>
      <c r="L95" s="27"/>
      <c r="M95" s="28"/>
      <c r="N95" s="28"/>
      <c r="O95" s="27"/>
    </row>
    <row r="96" spans="1:15" ht="12.75">
      <c r="A96" s="68"/>
      <c r="B96" s="111"/>
      <c r="C96" s="116"/>
      <c r="D96" s="68"/>
      <c r="E96" s="82"/>
      <c r="F96" s="153"/>
      <c r="G96" s="468"/>
      <c r="H96" s="27"/>
      <c r="I96" s="169"/>
      <c r="J96" s="28"/>
      <c r="K96" s="28"/>
      <c r="L96" s="27"/>
      <c r="M96" s="28"/>
      <c r="N96" s="28"/>
      <c r="O96" s="27"/>
    </row>
    <row r="97" spans="1:15" ht="12.7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 ht="12.75">
      <c r="A98" s="430">
        <v>12</v>
      </c>
      <c r="B98" s="459" t="s">
        <v>87</v>
      </c>
      <c r="C98" s="461" t="s">
        <v>14</v>
      </c>
      <c r="D98" s="457">
        <v>620</v>
      </c>
      <c r="E98" s="457" t="s">
        <v>99</v>
      </c>
      <c r="F98" s="465" t="s">
        <v>14</v>
      </c>
      <c r="G98" s="457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aca="true" t="shared" si="3" ref="N98:N103">J98-L98-M98</f>
        <v>406.98</v>
      </c>
      <c r="O98" s="27"/>
    </row>
    <row r="99" spans="1:15" ht="12.75">
      <c r="A99" s="431"/>
      <c r="B99" s="460"/>
      <c r="C99" s="477"/>
      <c r="D99" s="458"/>
      <c r="E99" s="458"/>
      <c r="F99" s="478"/>
      <c r="G99" s="458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 ht="12.75">
      <c r="A100" s="431"/>
      <c r="B100" s="460"/>
      <c r="C100" s="477"/>
      <c r="D100" s="458"/>
      <c r="E100" s="458"/>
      <c r="F100" s="478"/>
      <c r="G100" s="458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 ht="12.75">
      <c r="A101" s="431"/>
      <c r="B101" s="460"/>
      <c r="C101" s="477"/>
      <c r="D101" s="458"/>
      <c r="E101" s="458"/>
      <c r="F101" s="478"/>
      <c r="G101" s="458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 ht="12.75">
      <c r="A102" s="431"/>
      <c r="B102" s="460"/>
      <c r="C102" s="477"/>
      <c r="D102" s="458"/>
      <c r="E102" s="458"/>
      <c r="F102" s="478"/>
      <c r="G102" s="458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 ht="12.75">
      <c r="A103" s="431"/>
      <c r="B103" s="460"/>
      <c r="C103" s="477"/>
      <c r="D103" s="458"/>
      <c r="E103" s="458"/>
      <c r="F103" s="478"/>
      <c r="G103" s="458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 ht="12.75">
      <c r="A104" s="431"/>
      <c r="B104" s="460"/>
      <c r="C104" s="477"/>
      <c r="D104" s="458"/>
      <c r="E104" s="458"/>
      <c r="F104" s="478"/>
      <c r="G104" s="458"/>
      <c r="H104" s="27"/>
      <c r="I104" s="169"/>
      <c r="J104" s="28"/>
      <c r="K104" s="28"/>
      <c r="L104" s="27"/>
      <c r="M104" s="28"/>
      <c r="N104" s="28"/>
      <c r="O104" s="27"/>
    </row>
    <row r="105" spans="1:15" ht="12.75">
      <c r="A105" s="431"/>
      <c r="B105" s="460"/>
      <c r="C105" s="477"/>
      <c r="D105" s="458"/>
      <c r="E105" s="458"/>
      <c r="F105" s="478"/>
      <c r="G105" s="458"/>
      <c r="H105" s="27"/>
      <c r="I105" s="169"/>
      <c r="J105" s="28"/>
      <c r="K105" s="28"/>
      <c r="L105" s="27"/>
      <c r="M105" s="28"/>
      <c r="N105" s="28"/>
      <c r="O105" s="27"/>
    </row>
    <row r="106" spans="1:15" ht="12.75">
      <c r="A106" s="431"/>
      <c r="B106" s="460"/>
      <c r="C106" s="477"/>
      <c r="D106" s="458"/>
      <c r="E106" s="458"/>
      <c r="F106" s="478"/>
      <c r="G106" s="458"/>
      <c r="H106" s="27"/>
      <c r="I106" s="169"/>
      <c r="J106" s="28"/>
      <c r="K106" s="28"/>
      <c r="L106" s="27"/>
      <c r="M106" s="28"/>
      <c r="N106" s="28"/>
      <c r="O106" s="27"/>
    </row>
    <row r="107" spans="1:15" ht="12.75">
      <c r="A107" s="431"/>
      <c r="B107" s="460"/>
      <c r="C107" s="477"/>
      <c r="D107" s="458"/>
      <c r="E107" s="458"/>
      <c r="F107" s="478"/>
      <c r="G107" s="458"/>
      <c r="H107" s="27"/>
      <c r="I107" s="169"/>
      <c r="J107" s="28"/>
      <c r="K107" s="28"/>
      <c r="L107" s="27"/>
      <c r="M107" s="28"/>
      <c r="N107" s="28"/>
      <c r="O107" s="27"/>
    </row>
    <row r="108" spans="1:15" ht="12.7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 ht="12.75">
      <c r="A109" s="430">
        <v>13</v>
      </c>
      <c r="B109" s="459" t="s">
        <v>20</v>
      </c>
      <c r="C109" s="461" t="s">
        <v>14</v>
      </c>
      <c r="D109" s="430">
        <v>633</v>
      </c>
      <c r="E109" s="457" t="s">
        <v>99</v>
      </c>
      <c r="F109" s="465" t="s">
        <v>14</v>
      </c>
      <c r="G109" s="457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aca="true" t="shared" si="4" ref="N109:N114">J109-L109-M109</f>
        <v>722.8</v>
      </c>
      <c r="O109" s="27"/>
    </row>
    <row r="110" spans="1:15" ht="12.75">
      <c r="A110" s="431"/>
      <c r="B110" s="460"/>
      <c r="C110" s="462"/>
      <c r="D110" s="431"/>
      <c r="E110" s="458"/>
      <c r="F110" s="466"/>
      <c r="G110" s="458"/>
      <c r="H110" s="27">
        <v>206438</v>
      </c>
      <c r="I110" s="169" t="s">
        <v>133</v>
      </c>
      <c r="J110" s="28">
        <v>10408.47</v>
      </c>
      <c r="K110" s="28">
        <v>10408.47</v>
      </c>
      <c r="L110" s="27"/>
      <c r="M110" s="28"/>
      <c r="N110" s="28">
        <f t="shared" si="4"/>
        <v>10408.47</v>
      </c>
      <c r="O110" s="27"/>
    </row>
    <row r="111" spans="1:15" ht="12.75">
      <c r="A111" s="431"/>
      <c r="B111" s="460"/>
      <c r="C111" s="462"/>
      <c r="D111" s="431"/>
      <c r="E111" s="458"/>
      <c r="F111" s="466"/>
      <c r="G111" s="458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 ht="12.75">
      <c r="A112" s="431"/>
      <c r="B112" s="460"/>
      <c r="C112" s="462"/>
      <c r="D112" s="431"/>
      <c r="E112" s="458"/>
      <c r="F112" s="466"/>
      <c r="G112" s="458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5" ht="12.75">
      <c r="A113" s="431"/>
      <c r="B113" s="460"/>
      <c r="C113" s="462"/>
      <c r="D113" s="431"/>
      <c r="E113" s="458"/>
      <c r="F113" s="466"/>
      <c r="G113" s="458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5" ht="12.75">
      <c r="A114" s="431"/>
      <c r="B114" s="460"/>
      <c r="C114" s="462"/>
      <c r="D114" s="431"/>
      <c r="E114" s="458"/>
      <c r="F114" s="466"/>
      <c r="G114" s="458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5" ht="12.75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5" ht="12.75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5" ht="12.75">
      <c r="A118" s="430">
        <v>14</v>
      </c>
      <c r="B118" s="488" t="s">
        <v>68</v>
      </c>
      <c r="C118" s="489" t="s">
        <v>53</v>
      </c>
      <c r="D118" s="490">
        <v>230</v>
      </c>
      <c r="E118" s="482" t="s">
        <v>99</v>
      </c>
      <c r="F118" s="481" t="s">
        <v>53</v>
      </c>
      <c r="G118" s="482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5" ht="12.75">
      <c r="A119" s="431"/>
      <c r="B119" s="488"/>
      <c r="C119" s="489"/>
      <c r="D119" s="490"/>
      <c r="E119" s="482"/>
      <c r="F119" s="481"/>
      <c r="G119" s="482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5" ht="12.75">
      <c r="A120" s="431"/>
      <c r="B120" s="488"/>
      <c r="C120" s="489"/>
      <c r="D120" s="490"/>
      <c r="E120" s="482"/>
      <c r="F120" s="481"/>
      <c r="G120" s="482"/>
      <c r="H120" s="18">
        <v>72006098</v>
      </c>
      <c r="I120" s="167" t="s">
        <v>162</v>
      </c>
      <c r="J120" s="20">
        <v>51.68</v>
      </c>
      <c r="K120" s="20">
        <v>32.3</v>
      </c>
      <c r="L120" s="18"/>
      <c r="M120" s="20">
        <v>19.38</v>
      </c>
      <c r="N120" s="20">
        <f>J120-M120</f>
        <v>32.3</v>
      </c>
      <c r="O120" s="18"/>
    </row>
    <row r="121" spans="1:15" ht="12.75">
      <c r="A121" s="431"/>
      <c r="B121" s="488"/>
      <c r="C121" s="489"/>
      <c r="D121" s="490"/>
      <c r="E121" s="482"/>
      <c r="F121" s="481"/>
      <c r="G121" s="482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5" ht="12.75">
      <c r="A122" s="431"/>
      <c r="B122" s="488"/>
      <c r="C122" s="489"/>
      <c r="D122" s="490"/>
      <c r="E122" s="482"/>
      <c r="F122" s="481"/>
      <c r="G122" s="482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5" ht="12.75">
      <c r="A123" s="431"/>
      <c r="B123" s="488"/>
      <c r="C123" s="489"/>
      <c r="D123" s="490"/>
      <c r="E123" s="482"/>
      <c r="F123" s="481"/>
      <c r="G123" s="482"/>
      <c r="H123" s="18"/>
      <c r="I123" s="167"/>
      <c r="J123" s="20"/>
      <c r="K123" s="20"/>
      <c r="L123" s="18"/>
      <c r="M123" s="20"/>
      <c r="N123" s="20"/>
      <c r="O123" s="18"/>
    </row>
    <row r="124" spans="1:15" ht="12.75">
      <c r="A124" s="431"/>
      <c r="B124" s="488"/>
      <c r="C124" s="489"/>
      <c r="D124" s="490"/>
      <c r="E124" s="482"/>
      <c r="F124" s="481"/>
      <c r="G124" s="482"/>
      <c r="H124" s="18"/>
      <c r="I124" s="167"/>
      <c r="J124" s="20"/>
      <c r="K124" s="20"/>
      <c r="L124" s="18"/>
      <c r="M124" s="20"/>
      <c r="N124" s="20"/>
      <c r="O124" s="18"/>
    </row>
    <row r="125" spans="1:15" ht="12.75">
      <c r="A125" s="431"/>
      <c r="B125" s="488"/>
      <c r="C125" s="489"/>
      <c r="D125" s="490"/>
      <c r="E125" s="482"/>
      <c r="F125" s="481"/>
      <c r="G125" s="482"/>
      <c r="H125" s="18"/>
      <c r="I125" s="167"/>
      <c r="J125" s="20"/>
      <c r="K125" s="20"/>
      <c r="L125" s="18"/>
      <c r="M125" s="20"/>
      <c r="N125" s="20"/>
      <c r="O125" s="18"/>
    </row>
    <row r="126" spans="1:17" ht="12.75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5" ht="12.75" customHeight="1">
      <c r="A127" s="479">
        <v>15</v>
      </c>
      <c r="B127" s="480" t="s">
        <v>46</v>
      </c>
      <c r="C127" s="483" t="s">
        <v>19</v>
      </c>
      <c r="D127" s="479">
        <v>821</v>
      </c>
      <c r="E127" s="484" t="s">
        <v>99</v>
      </c>
      <c r="F127" s="487" t="s">
        <v>19</v>
      </c>
      <c r="G127" s="484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5" ht="12.75">
      <c r="A128" s="479"/>
      <c r="B128" s="480"/>
      <c r="C128" s="483"/>
      <c r="D128" s="479"/>
      <c r="E128" s="485"/>
      <c r="F128" s="487"/>
      <c r="G128" s="485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aca="true" t="shared" si="5" ref="N128:N138">J128-L128-M128</f>
        <v>3303.59</v>
      </c>
      <c r="O128" s="21"/>
    </row>
    <row r="129" spans="1:15" ht="12.75">
      <c r="A129" s="479"/>
      <c r="B129" s="480"/>
      <c r="C129" s="483"/>
      <c r="D129" s="479"/>
      <c r="E129" s="485"/>
      <c r="F129" s="487"/>
      <c r="G129" s="485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5" ht="12.75">
      <c r="A130" s="479"/>
      <c r="B130" s="480"/>
      <c r="C130" s="483"/>
      <c r="D130" s="479"/>
      <c r="E130" s="485"/>
      <c r="F130" s="487"/>
      <c r="G130" s="485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5" ht="12.75">
      <c r="A131" s="479"/>
      <c r="B131" s="480"/>
      <c r="C131" s="483"/>
      <c r="D131" s="479"/>
      <c r="E131" s="485"/>
      <c r="F131" s="487"/>
      <c r="G131" s="485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5" ht="12.75">
      <c r="A132" s="479"/>
      <c r="B132" s="480"/>
      <c r="C132" s="483"/>
      <c r="D132" s="479"/>
      <c r="E132" s="485"/>
      <c r="F132" s="487"/>
      <c r="G132" s="485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5" ht="12.75">
      <c r="A133" s="479"/>
      <c r="B133" s="480"/>
      <c r="C133" s="483"/>
      <c r="D133" s="479"/>
      <c r="E133" s="485"/>
      <c r="F133" s="487"/>
      <c r="G133" s="485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5" ht="12.75">
      <c r="A134" s="479"/>
      <c r="B134" s="480"/>
      <c r="C134" s="483"/>
      <c r="D134" s="479"/>
      <c r="E134" s="485"/>
      <c r="F134" s="487"/>
      <c r="G134" s="485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5" ht="12.75">
      <c r="A135" s="479"/>
      <c r="B135" s="480"/>
      <c r="C135" s="483"/>
      <c r="D135" s="479"/>
      <c r="E135" s="485"/>
      <c r="F135" s="487"/>
      <c r="G135" s="485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5" ht="12.75">
      <c r="A136" s="479"/>
      <c r="B136" s="480"/>
      <c r="C136" s="483"/>
      <c r="D136" s="479"/>
      <c r="E136" s="485"/>
      <c r="F136" s="487"/>
      <c r="G136" s="485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5" ht="12.75">
      <c r="A137" s="479"/>
      <c r="B137" s="480"/>
      <c r="C137" s="483"/>
      <c r="D137" s="479"/>
      <c r="E137" s="485"/>
      <c r="F137" s="487"/>
      <c r="G137" s="485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5" ht="12.75">
      <c r="A138" s="479"/>
      <c r="B138" s="480"/>
      <c r="C138" s="483"/>
      <c r="D138" s="479"/>
      <c r="E138" s="485"/>
      <c r="F138" s="487"/>
      <c r="G138" s="485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5" ht="12.75">
      <c r="A139" s="479"/>
      <c r="B139" s="480"/>
      <c r="C139" s="483"/>
      <c r="D139" s="479"/>
      <c r="E139" s="486"/>
      <c r="F139" s="487"/>
      <c r="G139" s="486"/>
      <c r="H139" s="18"/>
      <c r="I139" s="167"/>
      <c r="J139" s="20"/>
      <c r="K139" s="20"/>
      <c r="L139" s="21"/>
      <c r="M139" s="20"/>
      <c r="N139" s="20"/>
      <c r="O139" s="21"/>
    </row>
    <row r="140" spans="1:17" ht="12.75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5" ht="12.75">
      <c r="A141" s="491">
        <v>16</v>
      </c>
      <c r="B141" s="493" t="s">
        <v>52</v>
      </c>
      <c r="C141" s="495" t="s">
        <v>23</v>
      </c>
      <c r="D141" s="497">
        <v>645</v>
      </c>
      <c r="E141" s="484" t="s">
        <v>99</v>
      </c>
      <c r="F141" s="499" t="s">
        <v>23</v>
      </c>
      <c r="G141" s="484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5" ht="12.75">
      <c r="A142" s="492"/>
      <c r="B142" s="494"/>
      <c r="C142" s="496"/>
      <c r="D142" s="498"/>
      <c r="E142" s="485"/>
      <c r="F142" s="500"/>
      <c r="G142" s="485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aca="true" t="shared" si="6" ref="N142:N153">J142-L142-M142</f>
        <v>174.43</v>
      </c>
      <c r="O142" s="21"/>
    </row>
    <row r="143" spans="1:15" ht="12.75">
      <c r="A143" s="492"/>
      <c r="B143" s="494"/>
      <c r="C143" s="496"/>
      <c r="D143" s="498"/>
      <c r="E143" s="485"/>
      <c r="F143" s="500"/>
      <c r="G143" s="485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5" ht="12.75">
      <c r="A144" s="492"/>
      <c r="B144" s="494"/>
      <c r="C144" s="496"/>
      <c r="D144" s="498"/>
      <c r="E144" s="485"/>
      <c r="F144" s="500"/>
      <c r="G144" s="485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5" ht="12.75">
      <c r="A145" s="492"/>
      <c r="B145" s="494"/>
      <c r="C145" s="496"/>
      <c r="D145" s="498"/>
      <c r="E145" s="485"/>
      <c r="F145" s="500"/>
      <c r="G145" s="485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5" ht="12.75">
      <c r="A146" s="492"/>
      <c r="B146" s="494"/>
      <c r="C146" s="496"/>
      <c r="D146" s="498"/>
      <c r="E146" s="485"/>
      <c r="F146" s="500"/>
      <c r="G146" s="485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5" ht="12.75">
      <c r="A147" s="492"/>
      <c r="B147" s="494"/>
      <c r="C147" s="496"/>
      <c r="D147" s="498"/>
      <c r="E147" s="485"/>
      <c r="F147" s="500"/>
      <c r="G147" s="485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5" ht="12.75">
      <c r="A148" s="492"/>
      <c r="B148" s="494"/>
      <c r="C148" s="496"/>
      <c r="D148" s="498"/>
      <c r="E148" s="485"/>
      <c r="F148" s="500"/>
      <c r="G148" s="485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5" ht="12.75">
      <c r="A149" s="492"/>
      <c r="B149" s="494"/>
      <c r="C149" s="496"/>
      <c r="D149" s="498"/>
      <c r="E149" s="485"/>
      <c r="F149" s="500"/>
      <c r="G149" s="485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4567.69</v>
      </c>
      <c r="N149" s="28">
        <f t="shared" si="6"/>
        <v>12488.470000000001</v>
      </c>
      <c r="O149" s="102"/>
    </row>
    <row r="150" spans="1:15" ht="12.75">
      <c r="A150" s="492"/>
      <c r="B150" s="494"/>
      <c r="C150" s="496"/>
      <c r="D150" s="498"/>
      <c r="E150" s="485"/>
      <c r="F150" s="500"/>
      <c r="G150" s="485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5" ht="12.75">
      <c r="A151" s="492"/>
      <c r="B151" s="494"/>
      <c r="C151" s="496"/>
      <c r="D151" s="498"/>
      <c r="E151" s="485"/>
      <c r="F151" s="500"/>
      <c r="G151" s="485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5" ht="12.75">
      <c r="A152" s="492"/>
      <c r="B152" s="494"/>
      <c r="C152" s="496"/>
      <c r="D152" s="498"/>
      <c r="E152" s="485"/>
      <c r="F152" s="500"/>
      <c r="G152" s="485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5" ht="12.75">
      <c r="A153" s="492"/>
      <c r="B153" s="494"/>
      <c r="C153" s="496"/>
      <c r="D153" s="498"/>
      <c r="E153" s="485"/>
      <c r="F153" s="500"/>
      <c r="G153" s="485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5" ht="12.75">
      <c r="A154" s="492"/>
      <c r="B154" s="494"/>
      <c r="C154" s="496"/>
      <c r="D154" s="498"/>
      <c r="E154" s="485"/>
      <c r="F154" s="500"/>
      <c r="G154" s="485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5" ht="12.75">
      <c r="A155" s="492"/>
      <c r="B155" s="494"/>
      <c r="C155" s="496"/>
      <c r="D155" s="498"/>
      <c r="E155" s="485"/>
      <c r="F155" s="500"/>
      <c r="G155" s="485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5" ht="12.75">
      <c r="A156" s="492"/>
      <c r="B156" s="494"/>
      <c r="C156" s="496"/>
      <c r="D156" s="498"/>
      <c r="E156" s="485"/>
      <c r="F156" s="500"/>
      <c r="G156" s="485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5" ht="12.75">
      <c r="A157" s="492"/>
      <c r="B157" s="494"/>
      <c r="C157" s="496"/>
      <c r="D157" s="498"/>
      <c r="E157" s="485"/>
      <c r="F157" s="500"/>
      <c r="G157" s="485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5" ht="12.75">
      <c r="A158" s="492"/>
      <c r="B158" s="494"/>
      <c r="C158" s="496"/>
      <c r="D158" s="498"/>
      <c r="E158" s="485"/>
      <c r="F158" s="500"/>
      <c r="G158" s="485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5" ht="12.75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 ht="12.75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60575.14999999999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 ht="12.75">
      <c r="A161" s="430">
        <v>17</v>
      </c>
      <c r="B161" s="470" t="s">
        <v>33</v>
      </c>
      <c r="C161" s="461" t="s">
        <v>14</v>
      </c>
      <c r="D161" s="430">
        <v>19</v>
      </c>
      <c r="E161" s="463" t="s">
        <v>99</v>
      </c>
      <c r="F161" s="465" t="s">
        <v>14</v>
      </c>
      <c r="G161" s="467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 ht="12.75">
      <c r="A162" s="431"/>
      <c r="B162" s="471"/>
      <c r="C162" s="462"/>
      <c r="D162" s="431"/>
      <c r="E162" s="464"/>
      <c r="F162" s="466"/>
      <c r="G162" s="468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 ht="12.75">
      <c r="A163" s="431"/>
      <c r="B163" s="471"/>
      <c r="C163" s="462"/>
      <c r="D163" s="431"/>
      <c r="E163" s="464"/>
      <c r="F163" s="466"/>
      <c r="G163" s="468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 ht="12.75">
      <c r="A164" s="431"/>
      <c r="B164" s="471"/>
      <c r="C164" s="462"/>
      <c r="D164" s="431"/>
      <c r="E164" s="464"/>
      <c r="F164" s="466"/>
      <c r="G164" s="468"/>
      <c r="H164" s="27"/>
      <c r="I164" s="169"/>
      <c r="J164" s="28"/>
      <c r="K164" s="28"/>
      <c r="L164" s="28"/>
      <c r="M164" s="28"/>
      <c r="N164" s="28"/>
      <c r="O164" s="57"/>
    </row>
    <row r="165" spans="1:15" ht="12.75">
      <c r="A165" s="68"/>
      <c r="B165" s="109"/>
      <c r="C165" s="116"/>
      <c r="D165" s="68"/>
      <c r="E165" s="82"/>
      <c r="F165" s="153"/>
      <c r="G165" s="468"/>
      <c r="H165" s="27"/>
      <c r="I165" s="169"/>
      <c r="J165" s="28"/>
      <c r="K165" s="28"/>
      <c r="L165" s="28"/>
      <c r="M165" s="28"/>
      <c r="N165" s="28"/>
      <c r="O165" s="57"/>
    </row>
    <row r="166" spans="1:15" ht="12.75">
      <c r="A166" s="68"/>
      <c r="B166" s="109"/>
      <c r="C166" s="116"/>
      <c r="D166" s="68"/>
      <c r="E166" s="82"/>
      <c r="F166" s="153"/>
      <c r="G166" s="469"/>
      <c r="H166" s="27"/>
      <c r="I166" s="169"/>
      <c r="J166" s="28"/>
      <c r="K166" s="28"/>
      <c r="L166" s="28"/>
      <c r="M166" s="28"/>
      <c r="N166" s="28"/>
      <c r="O166" s="57"/>
    </row>
    <row r="167" spans="1:15" ht="12.7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430">
        <v>18</v>
      </c>
      <c r="B168" s="470" t="s">
        <v>31</v>
      </c>
      <c r="C168" s="461" t="s">
        <v>50</v>
      </c>
      <c r="D168" s="430">
        <v>601</v>
      </c>
      <c r="E168" s="463" t="s">
        <v>99</v>
      </c>
      <c r="F168" s="505" t="s">
        <v>50</v>
      </c>
      <c r="G168" s="457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 ht="12.75">
      <c r="A169" s="431"/>
      <c r="B169" s="471"/>
      <c r="C169" s="462"/>
      <c r="D169" s="431"/>
      <c r="E169" s="464"/>
      <c r="F169" s="506"/>
      <c r="G169" s="458"/>
      <c r="H169" s="27"/>
      <c r="I169" s="169"/>
      <c r="J169" s="28"/>
      <c r="K169" s="28"/>
      <c r="L169" s="28"/>
      <c r="M169" s="28"/>
      <c r="N169" s="28"/>
      <c r="O169" s="57"/>
    </row>
    <row r="170" spans="1:15" ht="12.75">
      <c r="A170" s="431"/>
      <c r="B170" s="471"/>
      <c r="C170" s="462"/>
      <c r="D170" s="431"/>
      <c r="E170" s="464"/>
      <c r="F170" s="506"/>
      <c r="G170" s="458"/>
      <c r="H170" s="27"/>
      <c r="I170" s="169"/>
      <c r="J170" s="28"/>
      <c r="K170" s="28"/>
      <c r="L170" s="28"/>
      <c r="M170" s="28"/>
      <c r="N170" s="28"/>
      <c r="O170" s="57"/>
    </row>
    <row r="171" spans="1:15" ht="12.75">
      <c r="A171" s="431"/>
      <c r="B171" s="471"/>
      <c r="C171" s="462"/>
      <c r="D171" s="431"/>
      <c r="E171" s="464"/>
      <c r="F171" s="506"/>
      <c r="G171" s="458"/>
      <c r="H171" s="27"/>
      <c r="I171" s="169"/>
      <c r="J171" s="28"/>
      <c r="K171" s="28"/>
      <c r="L171" s="28"/>
      <c r="M171" s="28"/>
      <c r="N171" s="28"/>
      <c r="O171" s="57"/>
    </row>
    <row r="172" spans="1:15" ht="12.75">
      <c r="A172" s="431"/>
      <c r="B172" s="471"/>
      <c r="C172" s="462"/>
      <c r="D172" s="431"/>
      <c r="E172" s="464"/>
      <c r="F172" s="506"/>
      <c r="G172" s="458"/>
      <c r="H172" s="27"/>
      <c r="I172" s="169"/>
      <c r="J172" s="28"/>
      <c r="K172" s="28"/>
      <c r="L172" s="28"/>
      <c r="M172" s="28"/>
      <c r="N172" s="28"/>
      <c r="O172" s="57"/>
    </row>
    <row r="173" spans="1:15" ht="12.75">
      <c r="A173" s="431"/>
      <c r="B173" s="471"/>
      <c r="C173" s="462"/>
      <c r="D173" s="431"/>
      <c r="E173" s="464"/>
      <c r="F173" s="506"/>
      <c r="G173" s="458"/>
      <c r="H173" s="27"/>
      <c r="I173" s="169"/>
      <c r="J173" s="28"/>
      <c r="K173" s="28"/>
      <c r="L173" s="28"/>
      <c r="M173" s="28"/>
      <c r="N173" s="28"/>
      <c r="O173" s="57"/>
    </row>
    <row r="174" spans="1:15" ht="12.7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430">
        <v>19</v>
      </c>
      <c r="B175" s="470" t="s">
        <v>166</v>
      </c>
      <c r="C175" s="461" t="s">
        <v>14</v>
      </c>
      <c r="D175" s="430">
        <v>26</v>
      </c>
      <c r="E175" s="463" t="s">
        <v>99</v>
      </c>
      <c r="F175" s="505" t="s">
        <v>14</v>
      </c>
      <c r="G175" s="457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 ht="12.75">
      <c r="A176" s="431"/>
      <c r="B176" s="471"/>
      <c r="C176" s="462"/>
      <c r="D176" s="431"/>
      <c r="E176" s="464"/>
      <c r="F176" s="506"/>
      <c r="G176" s="458"/>
      <c r="H176" s="27"/>
      <c r="I176" s="169"/>
      <c r="J176" s="28"/>
      <c r="K176" s="28"/>
      <c r="L176" s="28"/>
      <c r="M176" s="28"/>
      <c r="N176" s="28"/>
      <c r="O176" s="57"/>
    </row>
    <row r="177" spans="1:15" ht="12.75">
      <c r="A177" s="431"/>
      <c r="B177" s="471"/>
      <c r="C177" s="462"/>
      <c r="D177" s="431"/>
      <c r="E177" s="464"/>
      <c r="F177" s="506"/>
      <c r="G177" s="458"/>
      <c r="H177" s="27"/>
      <c r="I177" s="169"/>
      <c r="J177" s="28"/>
      <c r="K177" s="28"/>
      <c r="L177" s="28"/>
      <c r="M177" s="28"/>
      <c r="N177" s="28"/>
      <c r="O177" s="57"/>
    </row>
    <row r="178" spans="1:15" ht="12.75">
      <c r="A178" s="431"/>
      <c r="B178" s="471"/>
      <c r="C178" s="462"/>
      <c r="D178" s="431"/>
      <c r="E178" s="464"/>
      <c r="F178" s="506"/>
      <c r="G178" s="458"/>
      <c r="H178" s="27"/>
      <c r="I178" s="169"/>
      <c r="J178" s="28"/>
      <c r="K178" s="28"/>
      <c r="L178" s="28"/>
      <c r="M178" s="28"/>
      <c r="N178" s="28"/>
      <c r="O178" s="57"/>
    </row>
    <row r="179" spans="1:15" ht="12.75">
      <c r="A179" s="431"/>
      <c r="B179" s="501"/>
      <c r="C179" s="462"/>
      <c r="D179" s="431"/>
      <c r="E179" s="464"/>
      <c r="F179" s="506"/>
      <c r="G179" s="458"/>
      <c r="H179" s="27"/>
      <c r="I179" s="169"/>
      <c r="J179" s="28"/>
      <c r="K179" s="28"/>
      <c r="L179" s="28"/>
      <c r="M179" s="28"/>
      <c r="N179" s="28"/>
      <c r="O179" s="57"/>
    </row>
    <row r="180" spans="1:15" ht="12.7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430">
        <v>20</v>
      </c>
      <c r="B181" s="470" t="s">
        <v>107</v>
      </c>
      <c r="C181" s="461" t="s">
        <v>14</v>
      </c>
      <c r="D181" s="430">
        <v>639</v>
      </c>
      <c r="E181" s="463" t="s">
        <v>99</v>
      </c>
      <c r="F181" s="465" t="s">
        <v>14</v>
      </c>
      <c r="G181" s="467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 ht="12.75">
      <c r="A182" s="431"/>
      <c r="B182" s="471"/>
      <c r="C182" s="462"/>
      <c r="D182" s="431"/>
      <c r="E182" s="464"/>
      <c r="F182" s="466"/>
      <c r="G182" s="468"/>
      <c r="H182" s="27"/>
      <c r="I182" s="169"/>
      <c r="J182" s="28"/>
      <c r="K182" s="28"/>
      <c r="L182" s="28"/>
      <c r="M182" s="28"/>
      <c r="N182" s="28"/>
      <c r="O182" s="57"/>
    </row>
    <row r="183" spans="1:15" ht="12.75">
      <c r="A183" s="431"/>
      <c r="B183" s="471"/>
      <c r="C183" s="462"/>
      <c r="D183" s="431"/>
      <c r="E183" s="464"/>
      <c r="F183" s="466"/>
      <c r="G183" s="468"/>
      <c r="H183" s="27"/>
      <c r="I183" s="169"/>
      <c r="J183" s="28"/>
      <c r="K183" s="28"/>
      <c r="L183" s="28"/>
      <c r="M183" s="28"/>
      <c r="N183" s="28"/>
      <c r="O183" s="57"/>
    </row>
    <row r="184" spans="1:15" ht="12.75">
      <c r="A184" s="68"/>
      <c r="B184" s="109"/>
      <c r="C184" s="116"/>
      <c r="D184" s="68"/>
      <c r="E184" s="82"/>
      <c r="F184" s="153"/>
      <c r="G184" s="468"/>
      <c r="H184" s="27"/>
      <c r="I184" s="169"/>
      <c r="J184" s="28"/>
      <c r="K184" s="28"/>
      <c r="L184" s="28"/>
      <c r="M184" s="28"/>
      <c r="N184" s="28"/>
      <c r="O184" s="57"/>
    </row>
    <row r="185" spans="1:15" ht="12.75">
      <c r="A185" s="68"/>
      <c r="B185" s="109"/>
      <c r="C185" s="116"/>
      <c r="D185" s="68"/>
      <c r="E185" s="82"/>
      <c r="F185" s="153"/>
      <c r="G185" s="469"/>
      <c r="H185" s="27"/>
      <c r="I185" s="169"/>
      <c r="J185" s="28"/>
      <c r="K185" s="28"/>
      <c r="L185" s="28"/>
      <c r="M185" s="28"/>
      <c r="N185" s="28"/>
      <c r="O185" s="57"/>
    </row>
    <row r="186" spans="1:15" ht="12.7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430">
        <v>21</v>
      </c>
      <c r="B187" s="470" t="s">
        <v>143</v>
      </c>
      <c r="C187" s="461" t="s">
        <v>14</v>
      </c>
      <c r="D187" s="430">
        <v>822</v>
      </c>
      <c r="E187" s="463" t="s">
        <v>99</v>
      </c>
      <c r="F187" s="465" t="s">
        <v>14</v>
      </c>
      <c r="G187" s="467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 ht="12.75">
      <c r="A188" s="431"/>
      <c r="B188" s="471"/>
      <c r="C188" s="462"/>
      <c r="D188" s="431"/>
      <c r="E188" s="464"/>
      <c r="F188" s="466"/>
      <c r="G188" s="468"/>
      <c r="H188" s="27"/>
      <c r="I188" s="169"/>
      <c r="J188" s="28"/>
      <c r="K188" s="28"/>
      <c r="L188" s="28"/>
      <c r="M188" s="28"/>
      <c r="N188" s="28"/>
      <c r="O188" s="57"/>
    </row>
    <row r="189" spans="1:15" ht="12.75">
      <c r="A189" s="431"/>
      <c r="B189" s="471"/>
      <c r="C189" s="462"/>
      <c r="D189" s="431"/>
      <c r="E189" s="464"/>
      <c r="F189" s="466"/>
      <c r="G189" s="468"/>
      <c r="H189" s="27"/>
      <c r="I189" s="169"/>
      <c r="J189" s="28"/>
      <c r="K189" s="28"/>
      <c r="L189" s="28"/>
      <c r="M189" s="28"/>
      <c r="N189" s="28"/>
      <c r="O189" s="57"/>
    </row>
    <row r="190" spans="1:15" ht="12.75">
      <c r="A190" s="68"/>
      <c r="B190" s="109"/>
      <c r="C190" s="116"/>
      <c r="D190" s="68"/>
      <c r="E190" s="82"/>
      <c r="F190" s="153"/>
      <c r="G190" s="468"/>
      <c r="H190" s="27"/>
      <c r="I190" s="169"/>
      <c r="J190" s="28"/>
      <c r="K190" s="28"/>
      <c r="L190" s="28"/>
      <c r="M190" s="28"/>
      <c r="N190" s="28"/>
      <c r="O190" s="57"/>
    </row>
    <row r="191" spans="1:15" ht="12.75">
      <c r="A191" s="68"/>
      <c r="B191" s="109"/>
      <c r="C191" s="116"/>
      <c r="D191" s="68"/>
      <c r="E191" s="82"/>
      <c r="F191" s="153"/>
      <c r="G191" s="469"/>
      <c r="H191" s="27"/>
      <c r="I191" s="169"/>
      <c r="J191" s="28"/>
      <c r="K191" s="28"/>
      <c r="L191" s="28"/>
      <c r="M191" s="28"/>
      <c r="N191" s="28"/>
      <c r="O191" s="57"/>
    </row>
    <row r="192" spans="1:15" ht="12.7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430">
        <v>22</v>
      </c>
      <c r="B193" s="470" t="s">
        <v>34</v>
      </c>
      <c r="C193" s="461" t="s">
        <v>19</v>
      </c>
      <c r="D193" s="430">
        <v>28</v>
      </c>
      <c r="E193" s="463" t="s">
        <v>99</v>
      </c>
      <c r="F193" s="465" t="s">
        <v>19</v>
      </c>
      <c r="G193" s="467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 ht="12.75">
      <c r="A194" s="431"/>
      <c r="B194" s="471"/>
      <c r="C194" s="462"/>
      <c r="D194" s="431"/>
      <c r="E194" s="464"/>
      <c r="F194" s="466"/>
      <c r="G194" s="468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431"/>
      <c r="B195" s="471"/>
      <c r="C195" s="462"/>
      <c r="D195" s="431"/>
      <c r="E195" s="464"/>
      <c r="F195" s="466"/>
      <c r="G195" s="468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68"/>
      <c r="B196" s="109"/>
      <c r="C196" s="116"/>
      <c r="D196" s="68"/>
      <c r="E196" s="82"/>
      <c r="F196" s="153"/>
      <c r="G196" s="468"/>
      <c r="H196" s="27"/>
      <c r="I196" s="169"/>
      <c r="J196" s="28"/>
      <c r="K196" s="28"/>
      <c r="L196" s="28"/>
      <c r="M196" s="28"/>
      <c r="N196" s="28"/>
      <c r="O196" s="57"/>
    </row>
    <row r="197" spans="1:15" ht="12.75">
      <c r="A197" s="68"/>
      <c r="B197" s="109"/>
      <c r="C197" s="116"/>
      <c r="D197" s="68"/>
      <c r="E197" s="82"/>
      <c r="F197" s="153"/>
      <c r="G197" s="469"/>
      <c r="H197" s="27"/>
      <c r="I197" s="169"/>
      <c r="J197" s="28"/>
      <c r="K197" s="28"/>
      <c r="L197" s="28"/>
      <c r="M197" s="28"/>
      <c r="N197" s="28"/>
      <c r="O197" s="57"/>
    </row>
    <row r="198" spans="1:15" ht="12.7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 ht="12.75">
      <c r="A199" s="430">
        <v>23</v>
      </c>
      <c r="B199" s="470" t="s">
        <v>80</v>
      </c>
      <c r="C199" s="430" t="s">
        <v>14</v>
      </c>
      <c r="D199" s="430">
        <v>211</v>
      </c>
      <c r="E199" s="467" t="s">
        <v>149</v>
      </c>
      <c r="F199" s="474" t="s">
        <v>14</v>
      </c>
      <c r="G199" s="474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 ht="12.75">
      <c r="A200" s="431"/>
      <c r="B200" s="471"/>
      <c r="C200" s="431"/>
      <c r="D200" s="431"/>
      <c r="E200" s="468"/>
      <c r="F200" s="475"/>
      <c r="G200" s="475"/>
      <c r="H200" s="27"/>
      <c r="I200" s="169"/>
      <c r="J200" s="57"/>
      <c r="K200" s="57"/>
      <c r="L200" s="57"/>
      <c r="M200" s="57"/>
      <c r="N200" s="57"/>
      <c r="O200" s="57"/>
    </row>
    <row r="201" spans="1:15" ht="12.75">
      <c r="A201" s="431"/>
      <c r="B201" s="471"/>
      <c r="C201" s="431"/>
      <c r="D201" s="431"/>
      <c r="E201" s="468"/>
      <c r="F201" s="475"/>
      <c r="G201" s="475"/>
      <c r="H201" s="27"/>
      <c r="I201" s="169"/>
      <c r="J201" s="57"/>
      <c r="K201" s="57"/>
      <c r="L201" s="57"/>
      <c r="M201" s="57"/>
      <c r="N201" s="57"/>
      <c r="O201" s="57"/>
    </row>
    <row r="202" spans="1:15" ht="12.75">
      <c r="A202" s="431"/>
      <c r="B202" s="471"/>
      <c r="C202" s="431"/>
      <c r="D202" s="431"/>
      <c r="E202" s="468"/>
      <c r="F202" s="475"/>
      <c r="G202" s="475"/>
      <c r="H202" s="27"/>
      <c r="I202" s="169"/>
      <c r="J202" s="57"/>
      <c r="K202" s="57"/>
      <c r="L202" s="57"/>
      <c r="M202" s="57"/>
      <c r="N202" s="57"/>
      <c r="O202" s="57"/>
    </row>
    <row r="203" spans="1:15" ht="12.75">
      <c r="A203" s="509"/>
      <c r="B203" s="501"/>
      <c r="C203" s="509"/>
      <c r="D203" s="509"/>
      <c r="E203" s="469"/>
      <c r="F203" s="507"/>
      <c r="G203" s="507"/>
      <c r="H203" s="27"/>
      <c r="I203" s="169"/>
      <c r="J203" s="57"/>
      <c r="K203" s="57"/>
      <c r="L203" s="57"/>
      <c r="M203" s="57"/>
      <c r="N203" s="57"/>
      <c r="O203" s="57"/>
    </row>
    <row r="204" spans="1:15" ht="12.7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430">
        <v>24</v>
      </c>
      <c r="B205" s="470" t="s">
        <v>61</v>
      </c>
      <c r="C205" s="461" t="s">
        <v>14</v>
      </c>
      <c r="D205" s="430">
        <v>213</v>
      </c>
      <c r="E205" s="463" t="s">
        <v>99</v>
      </c>
      <c r="F205" s="465" t="s">
        <v>14</v>
      </c>
      <c r="G205" s="467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 ht="12.75">
      <c r="A206" s="431"/>
      <c r="B206" s="471"/>
      <c r="C206" s="462"/>
      <c r="D206" s="431"/>
      <c r="E206" s="464"/>
      <c r="F206" s="466"/>
      <c r="G206" s="468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431"/>
      <c r="B207" s="471"/>
      <c r="C207" s="462"/>
      <c r="D207" s="431"/>
      <c r="E207" s="464"/>
      <c r="F207" s="466"/>
      <c r="G207" s="468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68"/>
      <c r="B208" s="109"/>
      <c r="C208" s="116"/>
      <c r="D208" s="68"/>
      <c r="E208" s="82"/>
      <c r="F208" s="153"/>
      <c r="G208" s="468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68"/>
      <c r="B209" s="109"/>
      <c r="C209" s="116"/>
      <c r="D209" s="68"/>
      <c r="E209" s="82"/>
      <c r="F209" s="153"/>
      <c r="G209" s="469"/>
      <c r="H209" s="27"/>
      <c r="I209" s="169"/>
      <c r="J209" s="28"/>
      <c r="K209" s="28"/>
      <c r="L209" s="28"/>
      <c r="M209" s="28"/>
      <c r="N209" s="28"/>
      <c r="O209" s="57"/>
    </row>
    <row r="210" spans="1:15" ht="12.7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430">
        <v>25</v>
      </c>
      <c r="B211" s="470" t="s">
        <v>152</v>
      </c>
      <c r="C211" s="461" t="s">
        <v>14</v>
      </c>
      <c r="D211" s="430">
        <v>917</v>
      </c>
      <c r="E211" s="463" t="s">
        <v>99</v>
      </c>
      <c r="F211" s="465" t="s">
        <v>14</v>
      </c>
      <c r="G211" s="467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 ht="12.75">
      <c r="A212" s="431"/>
      <c r="B212" s="471"/>
      <c r="C212" s="462"/>
      <c r="D212" s="431"/>
      <c r="E212" s="464"/>
      <c r="F212" s="466"/>
      <c r="G212" s="468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431"/>
      <c r="B213" s="471"/>
      <c r="C213" s="462"/>
      <c r="D213" s="431"/>
      <c r="E213" s="464"/>
      <c r="F213" s="466"/>
      <c r="G213" s="468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68"/>
      <c r="B214" s="109"/>
      <c r="C214" s="116"/>
      <c r="D214" s="68"/>
      <c r="E214" s="82"/>
      <c r="F214" s="153"/>
      <c r="G214" s="468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68"/>
      <c r="B215" s="109"/>
      <c r="C215" s="116"/>
      <c r="D215" s="68"/>
      <c r="E215" s="82"/>
      <c r="F215" s="153"/>
      <c r="G215" s="469"/>
      <c r="H215" s="27"/>
      <c r="I215" s="169"/>
      <c r="J215" s="28"/>
      <c r="K215" s="28"/>
      <c r="L215" s="28"/>
      <c r="M215" s="28"/>
      <c r="N215" s="28"/>
      <c r="O215" s="57"/>
    </row>
    <row r="216" spans="1:15" ht="12.7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504">
        <v>26</v>
      </c>
      <c r="B217" s="470" t="s">
        <v>63</v>
      </c>
      <c r="C217" s="461" t="s">
        <v>14</v>
      </c>
      <c r="D217" s="430">
        <v>3</v>
      </c>
      <c r="E217" s="463" t="s">
        <v>99</v>
      </c>
      <c r="F217" s="465" t="s">
        <v>14</v>
      </c>
      <c r="G217" s="467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 ht="12.75">
      <c r="A218" s="504"/>
      <c r="B218" s="471"/>
      <c r="C218" s="508"/>
      <c r="D218" s="431"/>
      <c r="E218" s="464"/>
      <c r="F218" s="466"/>
      <c r="G218" s="468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504"/>
      <c r="B219" s="471"/>
      <c r="C219" s="508"/>
      <c r="D219" s="431"/>
      <c r="E219" s="464"/>
      <c r="F219" s="466"/>
      <c r="G219" s="468"/>
      <c r="H219" s="27"/>
      <c r="I219" s="169"/>
      <c r="J219" s="57"/>
      <c r="K219" s="57"/>
      <c r="L219" s="57"/>
      <c r="M219" s="57"/>
      <c r="N219" s="57"/>
      <c r="O219" s="57"/>
    </row>
    <row r="220" spans="1:15" ht="12.75">
      <c r="A220" s="504"/>
      <c r="B220" s="471"/>
      <c r="C220" s="116"/>
      <c r="D220" s="68"/>
      <c r="E220" s="82"/>
      <c r="F220" s="153"/>
      <c r="G220" s="468"/>
      <c r="H220" s="27"/>
      <c r="I220" s="169"/>
      <c r="J220" s="57"/>
      <c r="K220" s="57"/>
      <c r="L220" s="57"/>
      <c r="M220" s="57"/>
      <c r="N220" s="57"/>
      <c r="O220" s="57"/>
    </row>
    <row r="221" spans="1:15" ht="12.75">
      <c r="A221" s="504"/>
      <c r="B221" s="471"/>
      <c r="C221" s="116"/>
      <c r="D221" s="68"/>
      <c r="E221" s="82"/>
      <c r="F221" s="153"/>
      <c r="G221" s="468"/>
      <c r="H221" s="27"/>
      <c r="I221" s="169"/>
      <c r="J221" s="57"/>
      <c r="K221" s="57"/>
      <c r="L221" s="57"/>
      <c r="M221" s="57"/>
      <c r="N221" s="57"/>
      <c r="O221" s="57"/>
    </row>
    <row r="222" spans="1:15" ht="12.75">
      <c r="A222" s="504"/>
      <c r="B222" s="471"/>
      <c r="C222" s="116"/>
      <c r="D222" s="68"/>
      <c r="E222" s="82"/>
      <c r="F222" s="153"/>
      <c r="G222" s="468"/>
      <c r="H222" s="27"/>
      <c r="I222" s="169"/>
      <c r="J222" s="57"/>
      <c r="K222" s="57"/>
      <c r="L222" s="57"/>
      <c r="M222" s="57"/>
      <c r="N222" s="57"/>
      <c r="O222" s="57"/>
    </row>
    <row r="223" spans="1:15" ht="12.75">
      <c r="A223" s="504"/>
      <c r="B223" s="124"/>
      <c r="C223" s="116"/>
      <c r="D223" s="68"/>
      <c r="E223" s="82"/>
      <c r="F223" s="153"/>
      <c r="G223" s="468"/>
      <c r="H223" s="27"/>
      <c r="I223" s="169"/>
      <c r="J223" s="57"/>
      <c r="K223" s="57"/>
      <c r="L223" s="57"/>
      <c r="M223" s="57"/>
      <c r="N223" s="57"/>
      <c r="O223" s="57"/>
    </row>
    <row r="224" spans="1:15" ht="12.7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5" ht="12.75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aca="true" t="shared" si="7" ref="J225:O225">J16+J29+J36+J42+J49+J57+J64+J72+J78+J90+J97+J108+J117+J126+J140+J160+J167+J174+J180+J186+J192+J198+J204+J210+J216+J224</f>
        <v>713616.5900000002</v>
      </c>
      <c r="K225" s="24">
        <f t="shared" si="7"/>
        <v>693336.1000000001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5" ht="12.75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 ht="12.75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 ht="12.75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 ht="12.75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 ht="12.75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5" ht="12.75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5" ht="12.75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5" ht="12.75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sheetProtection/>
  <mergeCells count="190"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  <mergeCell ref="C217:C219"/>
    <mergeCell ref="A217:A223"/>
    <mergeCell ref="B217:B222"/>
    <mergeCell ref="D217:D219"/>
    <mergeCell ref="E217:E219"/>
    <mergeCell ref="F217:F219"/>
    <mergeCell ref="E199:E203"/>
    <mergeCell ref="F199:F203"/>
    <mergeCell ref="C205:C207"/>
    <mergeCell ref="D205:D207"/>
    <mergeCell ref="A199:A203"/>
    <mergeCell ref="B199:B203"/>
    <mergeCell ref="C199:C203"/>
    <mergeCell ref="D199:D203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F175:F179"/>
    <mergeCell ref="C187:C189"/>
    <mergeCell ref="D187:D189"/>
    <mergeCell ref="E187:E189"/>
    <mergeCell ref="F187:F189"/>
    <mergeCell ref="G175:G179"/>
    <mergeCell ref="A181:A183"/>
    <mergeCell ref="B181:B183"/>
    <mergeCell ref="C181:C183"/>
    <mergeCell ref="D181:D183"/>
    <mergeCell ref="E181:E183"/>
    <mergeCell ref="G187:G191"/>
    <mergeCell ref="A168:A173"/>
    <mergeCell ref="B168:B173"/>
    <mergeCell ref="C168:C173"/>
    <mergeCell ref="D168:D173"/>
    <mergeCell ref="E168:E173"/>
    <mergeCell ref="F168:F173"/>
    <mergeCell ref="G168:G173"/>
    <mergeCell ref="A161:A164"/>
    <mergeCell ref="B161:B164"/>
    <mergeCell ref="F127:F139"/>
    <mergeCell ref="C161:C164"/>
    <mergeCell ref="D161:D164"/>
    <mergeCell ref="E161:E164"/>
    <mergeCell ref="F161:F164"/>
    <mergeCell ref="G127:G139"/>
    <mergeCell ref="A141:A158"/>
    <mergeCell ref="B141:B158"/>
    <mergeCell ref="C141:C158"/>
    <mergeCell ref="D141:D158"/>
    <mergeCell ref="E141:E158"/>
    <mergeCell ref="G161:G166"/>
    <mergeCell ref="F141:F158"/>
    <mergeCell ref="G141:G158"/>
    <mergeCell ref="A127:A139"/>
    <mergeCell ref="B127:B139"/>
    <mergeCell ref="C127:C139"/>
    <mergeCell ref="D127:D139"/>
    <mergeCell ref="E127:E139"/>
    <mergeCell ref="F91:F93"/>
    <mergeCell ref="C109:C114"/>
    <mergeCell ref="D109:D114"/>
    <mergeCell ref="E109:E114"/>
    <mergeCell ref="F109:F114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A91:A93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F73:F77"/>
    <mergeCell ref="G58:G63"/>
    <mergeCell ref="C58:C63"/>
    <mergeCell ref="D58:D63"/>
    <mergeCell ref="E58:E63"/>
    <mergeCell ref="G79:G86"/>
    <mergeCell ref="A43:A48"/>
    <mergeCell ref="B43:B48"/>
    <mergeCell ref="A50:A56"/>
    <mergeCell ref="B50:B56"/>
    <mergeCell ref="C50:C56"/>
    <mergeCell ref="D50:D56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58:A63"/>
    <mergeCell ref="B58:B63"/>
    <mergeCell ref="A73:A77"/>
    <mergeCell ref="B73:B77"/>
    <mergeCell ref="A65:A71"/>
    <mergeCell ref="B65:B71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C6:C15"/>
    <mergeCell ref="D6:D15"/>
    <mergeCell ref="E6:E15"/>
    <mergeCell ref="F6:F15"/>
    <mergeCell ref="G6:G15"/>
    <mergeCell ref="A6:A15"/>
    <mergeCell ref="B6:B15"/>
    <mergeCell ref="B1:N1"/>
    <mergeCell ref="A4:A5"/>
    <mergeCell ref="B4:B5"/>
    <mergeCell ref="C4:C5"/>
    <mergeCell ref="F4:F5"/>
    <mergeCell ref="G4:G5"/>
    <mergeCell ref="H4:J4"/>
    <mergeCell ref="M4:M5"/>
  </mergeCells>
  <printOptions/>
  <pageMargins left="0.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8"/>
  <sheetViews>
    <sheetView tabSelected="1" zoomScalePageLayoutView="0" workbookViewId="0" topLeftCell="A1">
      <selection activeCell="B3" sqref="B3"/>
    </sheetView>
  </sheetViews>
  <sheetFormatPr defaultColWidth="9.140625" defaultRowHeight="5.25" customHeight="1"/>
  <cols>
    <col min="1" max="1" width="3.140625" style="0" customWidth="1"/>
    <col min="2" max="2" width="12.28125" style="256" customWidth="1"/>
    <col min="3" max="3" width="8.8515625" style="122" hidden="1" customWidth="1"/>
    <col min="4" max="4" width="4.8515625" style="0" hidden="1" customWidth="1"/>
    <col min="5" max="5" width="6.00390625" style="0" hidden="1" customWidth="1"/>
    <col min="6" max="6" width="8.7109375" style="0" hidden="1" customWidth="1"/>
    <col min="7" max="7" width="8.00390625" style="0" hidden="1" customWidth="1"/>
    <col min="8" max="8" width="11.7109375" style="256" customWidth="1"/>
    <col min="9" max="9" width="13.421875" style="101" customWidth="1"/>
    <col min="10" max="10" width="10.00390625" style="0" customWidth="1"/>
    <col min="11" max="11" width="11.8515625" style="0" customWidth="1"/>
    <col min="12" max="12" width="12.7109375" style="256" customWidth="1"/>
    <col min="13" max="13" width="12.8515625" style="0" customWidth="1"/>
    <col min="14" max="14" width="8.57421875" style="0" customWidth="1"/>
    <col min="15" max="15" width="8.8515625" style="0" customWidth="1"/>
    <col min="16" max="16" width="14.421875" style="0" customWidth="1"/>
    <col min="17" max="17" width="10.421875" style="0" customWidth="1"/>
    <col min="18" max="22" width="0" style="0" hidden="1" customWidth="1"/>
  </cols>
  <sheetData>
    <row r="1" ht="12.75">
      <c r="B1" s="256" t="s">
        <v>236</v>
      </c>
    </row>
    <row r="2" ht="12.75"/>
    <row r="3" spans="1:17" ht="15">
      <c r="A3" s="6"/>
      <c r="B3" s="321" t="s">
        <v>286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8"/>
    </row>
    <row r="4" spans="1:17" ht="12.75">
      <c r="A4" s="6"/>
      <c r="B4" s="343"/>
      <c r="C4" s="49"/>
      <c r="D4" s="49"/>
      <c r="E4" s="49"/>
      <c r="F4" s="49"/>
      <c r="G4" s="49"/>
      <c r="H4" s="312"/>
      <c r="I4" s="49"/>
      <c r="J4" s="49"/>
      <c r="K4" s="49"/>
      <c r="L4" s="343"/>
      <c r="M4" s="312"/>
      <c r="N4" s="49"/>
      <c r="O4" s="49"/>
      <c r="P4" s="49"/>
      <c r="Q4" s="8"/>
    </row>
    <row r="5" spans="1:17" ht="12.75">
      <c r="A5" s="6"/>
      <c r="B5" s="7"/>
      <c r="C5" s="44"/>
      <c r="D5" s="49"/>
      <c r="E5" s="7"/>
      <c r="F5" s="44"/>
      <c r="G5" s="7"/>
      <c r="H5" s="7"/>
      <c r="I5" s="49"/>
      <c r="J5" s="7"/>
      <c r="K5" s="7"/>
      <c r="L5" s="7"/>
      <c r="M5" s="7"/>
      <c r="N5" s="7"/>
      <c r="O5" s="7"/>
      <c r="P5" s="7"/>
      <c r="Q5" s="8"/>
    </row>
    <row r="6" spans="1:17" ht="12.75">
      <c r="A6" s="443" t="s">
        <v>27</v>
      </c>
      <c r="B6" s="523" t="s">
        <v>0</v>
      </c>
      <c r="C6" s="445" t="s">
        <v>1</v>
      </c>
      <c r="D6" s="125" t="s">
        <v>2</v>
      </c>
      <c r="E6" s="158" t="s">
        <v>97</v>
      </c>
      <c r="F6" s="446" t="s">
        <v>3</v>
      </c>
      <c r="G6" s="436" t="s">
        <v>4</v>
      </c>
      <c r="H6" s="448" t="s">
        <v>5</v>
      </c>
      <c r="I6" s="448"/>
      <c r="J6" s="449"/>
      <c r="K6" s="89" t="s">
        <v>6</v>
      </c>
      <c r="L6" s="319" t="s">
        <v>242</v>
      </c>
      <c r="M6" s="319" t="s">
        <v>242</v>
      </c>
      <c r="N6" s="91" t="s">
        <v>37</v>
      </c>
      <c r="O6" s="450" t="s">
        <v>7</v>
      </c>
      <c r="P6" s="253" t="s">
        <v>18</v>
      </c>
      <c r="Q6" s="94" t="s">
        <v>64</v>
      </c>
    </row>
    <row r="7" spans="1:17" ht="12.75">
      <c r="A7" s="443"/>
      <c r="B7" s="523"/>
      <c r="C7" s="445"/>
      <c r="D7" s="160" t="s">
        <v>96</v>
      </c>
      <c r="E7" s="159" t="s">
        <v>8</v>
      </c>
      <c r="F7" s="446"/>
      <c r="G7" s="447"/>
      <c r="H7" s="318" t="s">
        <v>9</v>
      </c>
      <c r="I7" s="10" t="s">
        <v>10</v>
      </c>
      <c r="J7" s="86" t="s">
        <v>11</v>
      </c>
      <c r="K7" s="90" t="s">
        <v>12</v>
      </c>
      <c r="L7" s="320" t="s">
        <v>283</v>
      </c>
      <c r="M7" s="320" t="s">
        <v>280</v>
      </c>
      <c r="N7" s="92" t="s">
        <v>38</v>
      </c>
      <c r="O7" s="450"/>
      <c r="P7" s="252" t="s">
        <v>17</v>
      </c>
      <c r="Q7" s="95" t="s">
        <v>29</v>
      </c>
    </row>
    <row r="8" spans="1:21" ht="12.75" customHeight="1">
      <c r="A8" s="430">
        <v>1</v>
      </c>
      <c r="B8" s="525" t="s">
        <v>36</v>
      </c>
      <c r="C8" s="435" t="s">
        <v>14</v>
      </c>
      <c r="D8" s="436">
        <v>13</v>
      </c>
      <c r="E8" s="524" t="s">
        <v>98</v>
      </c>
      <c r="F8" s="441" t="s">
        <v>14</v>
      </c>
      <c r="G8" s="439" t="s">
        <v>79</v>
      </c>
      <c r="H8" s="352">
        <v>64774</v>
      </c>
      <c r="I8" s="388">
        <v>42766</v>
      </c>
      <c r="J8" s="389">
        <v>6694.74</v>
      </c>
      <c r="K8" s="389">
        <v>6322.68</v>
      </c>
      <c r="L8" s="389"/>
      <c r="M8" s="390">
        <v>6322.68</v>
      </c>
      <c r="N8" s="389"/>
      <c r="O8" s="389">
        <v>372.06</v>
      </c>
      <c r="P8" s="350">
        <f aca="true" t="shared" si="0" ref="P8:P23">J8-N8-O8</f>
        <v>6322.679999999999</v>
      </c>
      <c r="Q8" s="161">
        <v>0</v>
      </c>
      <c r="R8" s="328" t="s">
        <v>256</v>
      </c>
      <c r="S8" s="328" t="s">
        <v>257</v>
      </c>
      <c r="T8" s="328" t="s">
        <v>248</v>
      </c>
      <c r="U8" s="329">
        <v>3386.07</v>
      </c>
    </row>
    <row r="9" spans="1:21" ht="12.75">
      <c r="A9" s="431"/>
      <c r="B9" s="526"/>
      <c r="C9" s="453"/>
      <c r="D9" s="437"/>
      <c r="E9" s="454"/>
      <c r="F9" s="455"/>
      <c r="G9" s="456"/>
      <c r="H9" s="352">
        <v>64775</v>
      </c>
      <c r="I9" s="388">
        <v>42766</v>
      </c>
      <c r="J9" s="389">
        <v>2063.57</v>
      </c>
      <c r="K9" s="389">
        <v>2063.57</v>
      </c>
      <c r="L9" s="389" t="s">
        <v>284</v>
      </c>
      <c r="M9" s="390">
        <v>2063.57</v>
      </c>
      <c r="N9" s="389"/>
      <c r="O9" s="389"/>
      <c r="P9" s="350">
        <f t="shared" si="0"/>
        <v>2063.57</v>
      </c>
      <c r="Q9" s="161">
        <v>0</v>
      </c>
      <c r="R9" s="328" t="s">
        <v>256</v>
      </c>
      <c r="S9" s="328" t="s">
        <v>258</v>
      </c>
      <c r="T9" s="328" t="s">
        <v>248</v>
      </c>
      <c r="U9" s="329">
        <v>6694.74</v>
      </c>
    </row>
    <row r="10" spans="1:21" ht="12.75">
      <c r="A10" s="431"/>
      <c r="B10" s="526"/>
      <c r="C10" s="453"/>
      <c r="D10" s="437"/>
      <c r="E10" s="454"/>
      <c r="F10" s="455"/>
      <c r="G10" s="456"/>
      <c r="H10" s="352">
        <v>64776</v>
      </c>
      <c r="I10" s="388">
        <v>42766</v>
      </c>
      <c r="J10" s="389">
        <v>3386.07</v>
      </c>
      <c r="K10" s="389">
        <v>3386.07</v>
      </c>
      <c r="L10" s="389"/>
      <c r="M10" s="390">
        <v>3386.07</v>
      </c>
      <c r="N10" s="389"/>
      <c r="O10" s="389"/>
      <c r="P10" s="350">
        <f t="shared" si="0"/>
        <v>3386.07</v>
      </c>
      <c r="Q10" s="161">
        <v>0</v>
      </c>
      <c r="R10" s="328" t="s">
        <v>256</v>
      </c>
      <c r="S10" s="328" t="s">
        <v>259</v>
      </c>
      <c r="T10" s="328" t="s">
        <v>248</v>
      </c>
      <c r="U10" s="329">
        <v>2063.57</v>
      </c>
    </row>
    <row r="11" spans="1:21" ht="12.75">
      <c r="A11" s="431"/>
      <c r="B11" s="526"/>
      <c r="C11" s="453"/>
      <c r="D11" s="437"/>
      <c r="E11" s="454"/>
      <c r="F11" s="455"/>
      <c r="G11" s="456"/>
      <c r="H11" s="352">
        <v>64804</v>
      </c>
      <c r="I11" s="388">
        <v>42766</v>
      </c>
      <c r="J11" s="389">
        <v>1072.81</v>
      </c>
      <c r="K11" s="389">
        <v>1072.81</v>
      </c>
      <c r="L11" s="389"/>
      <c r="M11" s="390">
        <v>1072.81</v>
      </c>
      <c r="N11" s="389"/>
      <c r="O11" s="389"/>
      <c r="P11" s="350">
        <f t="shared" si="0"/>
        <v>1072.81</v>
      </c>
      <c r="Q11" s="161">
        <v>0</v>
      </c>
      <c r="R11" s="328" t="s">
        <v>256</v>
      </c>
      <c r="S11" s="328" t="s">
        <v>260</v>
      </c>
      <c r="T11" s="328" t="s">
        <v>248</v>
      </c>
      <c r="U11" s="329">
        <v>1072.81</v>
      </c>
    </row>
    <row r="12" spans="1:21" ht="12.75">
      <c r="A12" s="431"/>
      <c r="B12" s="526"/>
      <c r="C12" s="453"/>
      <c r="D12" s="437"/>
      <c r="E12" s="454"/>
      <c r="F12" s="455"/>
      <c r="G12" s="456"/>
      <c r="H12" s="352">
        <v>64816</v>
      </c>
      <c r="I12" s="388">
        <v>42766</v>
      </c>
      <c r="J12" s="389">
        <v>253.7</v>
      </c>
      <c r="K12" s="389">
        <v>253.7</v>
      </c>
      <c r="L12" s="389"/>
      <c r="M12" s="390">
        <v>253.7</v>
      </c>
      <c r="N12" s="389"/>
      <c r="O12" s="389"/>
      <c r="P12" s="350">
        <f t="shared" si="0"/>
        <v>253.7</v>
      </c>
      <c r="Q12" s="161">
        <v>0</v>
      </c>
      <c r="R12" s="328" t="s">
        <v>256</v>
      </c>
      <c r="S12" s="328" t="s">
        <v>261</v>
      </c>
      <c r="T12" s="328" t="s">
        <v>248</v>
      </c>
      <c r="U12" s="329">
        <v>253.7</v>
      </c>
    </row>
    <row r="13" spans="1:17" ht="12.75">
      <c r="A13" s="431"/>
      <c r="B13" s="526"/>
      <c r="C13" s="453"/>
      <c r="D13" s="437"/>
      <c r="E13" s="454"/>
      <c r="F13" s="455"/>
      <c r="G13" s="456"/>
      <c r="H13" s="349">
        <v>65419</v>
      </c>
      <c r="I13" s="391">
        <v>42790</v>
      </c>
      <c r="J13" s="349">
        <v>5100.3</v>
      </c>
      <c r="K13" s="349">
        <v>5100.3</v>
      </c>
      <c r="L13" s="349">
        <v>5100.3</v>
      </c>
      <c r="M13" s="351"/>
      <c r="N13" s="349"/>
      <c r="O13" s="349"/>
      <c r="P13" s="350">
        <f t="shared" si="0"/>
        <v>5100.3</v>
      </c>
      <c r="Q13" s="161">
        <v>0</v>
      </c>
    </row>
    <row r="14" spans="1:17" ht="12.75">
      <c r="A14" s="431"/>
      <c r="B14" s="526"/>
      <c r="C14" s="453"/>
      <c r="D14" s="437"/>
      <c r="E14" s="454"/>
      <c r="F14" s="455"/>
      <c r="G14" s="456"/>
      <c r="H14" s="349">
        <v>65393</v>
      </c>
      <c r="I14" s="391">
        <v>42788</v>
      </c>
      <c r="J14" s="349">
        <v>2124.72</v>
      </c>
      <c r="K14" s="349">
        <v>2124.72</v>
      </c>
      <c r="L14" s="349">
        <v>2124.72</v>
      </c>
      <c r="M14" s="351"/>
      <c r="N14" s="349"/>
      <c r="O14" s="349"/>
      <c r="P14" s="350">
        <f t="shared" si="0"/>
        <v>2124.72</v>
      </c>
      <c r="Q14" s="161">
        <v>0</v>
      </c>
    </row>
    <row r="15" spans="1:17" ht="12.75">
      <c r="A15" s="431"/>
      <c r="B15" s="526"/>
      <c r="C15" s="453"/>
      <c r="D15" s="437"/>
      <c r="E15" s="454"/>
      <c r="F15" s="455"/>
      <c r="G15" s="456"/>
      <c r="H15" s="349">
        <v>65394</v>
      </c>
      <c r="I15" s="360">
        <v>42788</v>
      </c>
      <c r="J15" s="349">
        <v>8194.51</v>
      </c>
      <c r="K15" s="349">
        <v>8194.51</v>
      </c>
      <c r="L15" s="349">
        <v>8194.51</v>
      </c>
      <c r="M15" s="351"/>
      <c r="N15" s="349"/>
      <c r="O15" s="349"/>
      <c r="P15" s="350">
        <f t="shared" si="0"/>
        <v>8194.51</v>
      </c>
      <c r="Q15" s="161">
        <v>0</v>
      </c>
    </row>
    <row r="16" spans="1:17" ht="12.75">
      <c r="A16" s="431"/>
      <c r="B16" s="526"/>
      <c r="C16" s="453"/>
      <c r="D16" s="437"/>
      <c r="E16" s="454"/>
      <c r="F16" s="455"/>
      <c r="G16" s="456"/>
      <c r="H16" s="349">
        <v>63053</v>
      </c>
      <c r="I16" s="360">
        <v>42780</v>
      </c>
      <c r="J16" s="349">
        <v>5393.53</v>
      </c>
      <c r="K16" s="349">
        <v>5393.53</v>
      </c>
      <c r="L16" s="349">
        <v>5393.53</v>
      </c>
      <c r="M16" s="351"/>
      <c r="N16" s="349"/>
      <c r="O16" s="349"/>
      <c r="P16" s="350">
        <f t="shared" si="0"/>
        <v>5393.53</v>
      </c>
      <c r="Q16" s="161">
        <v>0</v>
      </c>
    </row>
    <row r="17" spans="1:17" ht="12.75">
      <c r="A17" s="431"/>
      <c r="B17" s="526"/>
      <c r="C17" s="453"/>
      <c r="D17" s="437"/>
      <c r="E17" s="454"/>
      <c r="F17" s="455"/>
      <c r="G17" s="456"/>
      <c r="H17" s="349">
        <v>63054</v>
      </c>
      <c r="I17" s="360">
        <v>42780</v>
      </c>
      <c r="J17" s="349">
        <v>15217.03</v>
      </c>
      <c r="K17" s="349">
        <v>15217.03</v>
      </c>
      <c r="L17" s="349">
        <v>15217.03</v>
      </c>
      <c r="M17" s="351"/>
      <c r="N17" s="349"/>
      <c r="O17" s="349"/>
      <c r="P17" s="350">
        <f t="shared" si="0"/>
        <v>15217.03</v>
      </c>
      <c r="Q17" s="161">
        <v>0</v>
      </c>
    </row>
    <row r="18" spans="1:17" ht="12.75">
      <c r="A18" s="431"/>
      <c r="B18" s="526"/>
      <c r="C18" s="453"/>
      <c r="D18" s="437"/>
      <c r="E18" s="454"/>
      <c r="F18" s="455"/>
      <c r="G18" s="456"/>
      <c r="H18" s="349">
        <v>63055</v>
      </c>
      <c r="I18" s="360">
        <v>42780</v>
      </c>
      <c r="J18" s="349">
        <v>2346.49</v>
      </c>
      <c r="K18" s="349">
        <v>2346.49</v>
      </c>
      <c r="L18" s="349">
        <v>2346.49</v>
      </c>
      <c r="M18" s="351"/>
      <c r="N18" s="349"/>
      <c r="O18" s="349"/>
      <c r="P18" s="350">
        <f t="shared" si="0"/>
        <v>2346.49</v>
      </c>
      <c r="Q18" s="161">
        <v>0</v>
      </c>
    </row>
    <row r="19" spans="1:17" ht="12.75">
      <c r="A19" s="431"/>
      <c r="B19" s="526"/>
      <c r="C19" s="453"/>
      <c r="D19" s="437"/>
      <c r="E19" s="454"/>
      <c r="F19" s="455"/>
      <c r="G19" s="456"/>
      <c r="H19" s="349">
        <v>63100</v>
      </c>
      <c r="I19" s="360">
        <v>42786</v>
      </c>
      <c r="J19" s="349">
        <v>8202.01</v>
      </c>
      <c r="K19" s="349">
        <v>8202.01</v>
      </c>
      <c r="L19" s="349">
        <v>8202.01</v>
      </c>
      <c r="M19" s="351"/>
      <c r="N19" s="349"/>
      <c r="O19" s="349"/>
      <c r="P19" s="350">
        <f t="shared" si="0"/>
        <v>8202.01</v>
      </c>
      <c r="Q19" s="161">
        <v>0</v>
      </c>
    </row>
    <row r="20" spans="1:17" ht="12.75">
      <c r="A20" s="431"/>
      <c r="B20" s="526"/>
      <c r="C20" s="453"/>
      <c r="D20" s="437"/>
      <c r="E20" s="454"/>
      <c r="F20" s="455"/>
      <c r="G20" s="456"/>
      <c r="H20" s="349">
        <v>63099</v>
      </c>
      <c r="I20" s="360">
        <v>42786</v>
      </c>
      <c r="J20" s="349">
        <v>1498.46</v>
      </c>
      <c r="K20" s="349">
        <v>1498.46</v>
      </c>
      <c r="L20" s="349">
        <v>1498.46</v>
      </c>
      <c r="M20" s="351"/>
      <c r="N20" s="349"/>
      <c r="O20" s="349"/>
      <c r="P20" s="350">
        <f t="shared" si="0"/>
        <v>1498.46</v>
      </c>
      <c r="Q20" s="161">
        <v>0</v>
      </c>
    </row>
    <row r="21" spans="1:17" ht="12.75">
      <c r="A21" s="431"/>
      <c r="B21" s="526"/>
      <c r="C21" s="453"/>
      <c r="D21" s="437"/>
      <c r="E21" s="454"/>
      <c r="F21" s="455"/>
      <c r="G21" s="456"/>
      <c r="H21" s="349">
        <v>64919</v>
      </c>
      <c r="I21" s="391">
        <v>42794</v>
      </c>
      <c r="J21" s="349">
        <v>1993.72</v>
      </c>
      <c r="K21" s="349">
        <v>1993.72</v>
      </c>
      <c r="L21" s="349">
        <v>1993.72</v>
      </c>
      <c r="M21" s="351"/>
      <c r="N21" s="349"/>
      <c r="O21" s="349"/>
      <c r="P21" s="350">
        <f t="shared" si="0"/>
        <v>1993.72</v>
      </c>
      <c r="Q21" s="161">
        <v>0</v>
      </c>
    </row>
    <row r="22" spans="1:17" ht="12.75">
      <c r="A22" s="431"/>
      <c r="B22" s="526"/>
      <c r="C22" s="453"/>
      <c r="D22" s="437"/>
      <c r="E22" s="454"/>
      <c r="F22" s="455"/>
      <c r="G22" s="456"/>
      <c r="H22" s="349">
        <v>64920</v>
      </c>
      <c r="I22" s="391">
        <v>42794</v>
      </c>
      <c r="J22" s="349">
        <v>11994.45</v>
      </c>
      <c r="K22" s="349">
        <v>11994.45</v>
      </c>
      <c r="L22" s="349">
        <v>11994.45</v>
      </c>
      <c r="M22" s="351"/>
      <c r="N22" s="349"/>
      <c r="O22" s="349"/>
      <c r="P22" s="350">
        <f t="shared" si="0"/>
        <v>11994.45</v>
      </c>
      <c r="Q22" s="161">
        <v>0</v>
      </c>
    </row>
    <row r="23" spans="1:17" ht="12.75">
      <c r="A23" s="431"/>
      <c r="B23" s="526"/>
      <c r="C23" s="453"/>
      <c r="D23" s="437"/>
      <c r="E23" s="454"/>
      <c r="F23" s="455"/>
      <c r="G23" s="456"/>
      <c r="H23" s="349">
        <v>64973</v>
      </c>
      <c r="I23" s="391">
        <v>42794</v>
      </c>
      <c r="J23" s="351">
        <v>253.7</v>
      </c>
      <c r="K23" s="351">
        <v>253.7</v>
      </c>
      <c r="L23" s="351">
        <v>253.7</v>
      </c>
      <c r="M23" s="351"/>
      <c r="N23" s="349"/>
      <c r="O23" s="349"/>
      <c r="P23" s="350">
        <f t="shared" si="0"/>
        <v>253.7</v>
      </c>
      <c r="Q23" s="161">
        <v>0</v>
      </c>
    </row>
    <row r="24" spans="1:17" ht="12.75">
      <c r="A24" s="431"/>
      <c r="B24" s="526"/>
      <c r="C24" s="453"/>
      <c r="D24" s="437"/>
      <c r="E24" s="454"/>
      <c r="F24" s="455"/>
      <c r="G24" s="456"/>
      <c r="H24" s="349">
        <v>64969</v>
      </c>
      <c r="I24" s="391">
        <v>42794</v>
      </c>
      <c r="J24" s="351">
        <v>409.44</v>
      </c>
      <c r="K24" s="351">
        <v>409.44</v>
      </c>
      <c r="L24" s="351">
        <v>409.44</v>
      </c>
      <c r="M24" s="351"/>
      <c r="N24" s="349"/>
      <c r="O24" s="349"/>
      <c r="P24" s="350">
        <f>J24-N24-O24-Q24</f>
        <v>0</v>
      </c>
      <c r="Q24" s="351">
        <v>409.44</v>
      </c>
    </row>
    <row r="25" spans="1:17" ht="12.75">
      <c r="A25" s="431"/>
      <c r="B25" s="526"/>
      <c r="C25" s="453"/>
      <c r="D25" s="437"/>
      <c r="E25" s="454"/>
      <c r="F25" s="455"/>
      <c r="G25" s="456"/>
      <c r="H25" s="349">
        <v>64941</v>
      </c>
      <c r="I25" s="391">
        <v>42794</v>
      </c>
      <c r="J25" s="351">
        <v>434.5</v>
      </c>
      <c r="K25" s="351">
        <v>434.5</v>
      </c>
      <c r="L25" s="351">
        <v>434.5</v>
      </c>
      <c r="M25" s="351"/>
      <c r="N25" s="349"/>
      <c r="O25" s="349"/>
      <c r="P25" s="350">
        <f>J25-N25-O25</f>
        <v>434.5</v>
      </c>
      <c r="Q25" s="161"/>
    </row>
    <row r="26" spans="1:17" ht="12.75">
      <c r="A26" s="431"/>
      <c r="B26" s="526"/>
      <c r="C26" s="453"/>
      <c r="D26" s="437"/>
      <c r="E26" s="454"/>
      <c r="F26" s="455"/>
      <c r="G26" s="456"/>
      <c r="H26" s="349">
        <v>63056</v>
      </c>
      <c r="I26" s="360">
        <v>42780</v>
      </c>
      <c r="J26" s="349">
        <v>3057.55</v>
      </c>
      <c r="K26" s="349">
        <v>3057.55</v>
      </c>
      <c r="L26" s="349">
        <v>3057.55</v>
      </c>
      <c r="M26" s="351"/>
      <c r="N26" s="349"/>
      <c r="O26" s="349"/>
      <c r="P26" s="350">
        <f>J26-N26-O26</f>
        <v>3057.55</v>
      </c>
      <c r="Q26" s="161">
        <v>0</v>
      </c>
    </row>
    <row r="27" spans="1:17" ht="12.75">
      <c r="A27" s="58"/>
      <c r="B27" s="14" t="s">
        <v>13</v>
      </c>
      <c r="C27" s="204"/>
      <c r="D27" s="207"/>
      <c r="E27" s="16"/>
      <c r="F27" s="206"/>
      <c r="G27" s="205"/>
      <c r="H27" s="352"/>
      <c r="I27" s="392"/>
      <c r="J27" s="353">
        <f aca="true" t="shared" si="1" ref="J27:Q27">SUM(J8:J26)</f>
        <v>79691.3</v>
      </c>
      <c r="K27" s="353">
        <f t="shared" si="1"/>
        <v>79319.24</v>
      </c>
      <c r="L27" s="353">
        <f t="shared" si="1"/>
        <v>66220.41</v>
      </c>
      <c r="M27" s="393">
        <f t="shared" si="1"/>
        <v>13098.83</v>
      </c>
      <c r="N27" s="353">
        <f t="shared" si="1"/>
        <v>0</v>
      </c>
      <c r="O27" s="353">
        <f t="shared" si="1"/>
        <v>372.06</v>
      </c>
      <c r="P27" s="353">
        <f t="shared" si="1"/>
        <v>78909.8</v>
      </c>
      <c r="Q27" s="353">
        <f t="shared" si="1"/>
        <v>409.44</v>
      </c>
    </row>
    <row r="28" spans="1:21" ht="12.75">
      <c r="A28" s="430">
        <v>2</v>
      </c>
      <c r="B28" s="532" t="s">
        <v>83</v>
      </c>
      <c r="C28" s="434" t="s">
        <v>86</v>
      </c>
      <c r="D28" s="436">
        <v>17</v>
      </c>
      <c r="E28" s="438" t="s">
        <v>98</v>
      </c>
      <c r="F28" s="440" t="s">
        <v>86</v>
      </c>
      <c r="G28" s="451" t="s">
        <v>39</v>
      </c>
      <c r="H28" s="361">
        <v>2400167</v>
      </c>
      <c r="I28" s="394">
        <v>42766</v>
      </c>
      <c r="J28" s="161">
        <v>22347.09</v>
      </c>
      <c r="K28" s="161">
        <v>22347.09</v>
      </c>
      <c r="L28" s="161"/>
      <c r="M28" s="368">
        <v>22347.09</v>
      </c>
      <c r="N28" s="372">
        <v>15785.23</v>
      </c>
      <c r="O28" s="371"/>
      <c r="P28" s="350">
        <f>J28-N28-O28</f>
        <v>6561.860000000001</v>
      </c>
      <c r="Q28" s="161"/>
      <c r="R28" s="328" t="s">
        <v>276</v>
      </c>
      <c r="S28" s="328" t="s">
        <v>277</v>
      </c>
      <c r="T28" s="328" t="s">
        <v>248</v>
      </c>
      <c r="U28" s="331">
        <v>22347.09</v>
      </c>
    </row>
    <row r="29" spans="1:21" ht="12.75">
      <c r="A29" s="431"/>
      <c r="B29" s="533"/>
      <c r="C29" s="434"/>
      <c r="D29" s="437"/>
      <c r="E29" s="438"/>
      <c r="F29" s="440"/>
      <c r="G29" s="451"/>
      <c r="H29" s="355">
        <v>2400168</v>
      </c>
      <c r="I29" s="395">
        <v>42766</v>
      </c>
      <c r="J29" s="358">
        <v>25184.66</v>
      </c>
      <c r="K29" s="358">
        <v>25184.66</v>
      </c>
      <c r="L29" s="358"/>
      <c r="M29" s="354">
        <v>25184.66</v>
      </c>
      <c r="N29" s="349"/>
      <c r="O29" s="349"/>
      <c r="P29" s="350">
        <f>J29-N29-O29</f>
        <v>25184.66</v>
      </c>
      <c r="Q29" s="161"/>
      <c r="R29" s="328" t="s">
        <v>276</v>
      </c>
      <c r="S29" s="328" t="s">
        <v>278</v>
      </c>
      <c r="T29" s="328" t="s">
        <v>248</v>
      </c>
      <c r="U29" s="331">
        <v>25184.66</v>
      </c>
    </row>
    <row r="30" spans="1:21" ht="12.75">
      <c r="A30" s="431"/>
      <c r="B30" s="533"/>
      <c r="C30" s="434"/>
      <c r="D30" s="437"/>
      <c r="E30" s="438"/>
      <c r="F30" s="440"/>
      <c r="G30" s="451"/>
      <c r="H30" s="355">
        <v>2400162</v>
      </c>
      <c r="I30" s="396">
        <v>42765</v>
      </c>
      <c r="J30" s="354">
        <v>15785.23</v>
      </c>
      <c r="K30" s="354">
        <v>15785.23</v>
      </c>
      <c r="L30" s="354">
        <v>15785.23</v>
      </c>
      <c r="M30" s="354"/>
      <c r="N30" s="349"/>
      <c r="O30" s="349"/>
      <c r="P30" s="354">
        <v>15785.23</v>
      </c>
      <c r="Q30" s="161"/>
      <c r="R30" s="245"/>
      <c r="S30" s="245"/>
      <c r="T30" s="245"/>
      <c r="U30" s="342"/>
    </row>
    <row r="31" spans="1:18" ht="12.75">
      <c r="A31" s="431"/>
      <c r="B31" s="533"/>
      <c r="C31" s="434"/>
      <c r="D31" s="437"/>
      <c r="E31" s="438"/>
      <c r="F31" s="440"/>
      <c r="G31" s="451"/>
      <c r="H31" s="349">
        <v>2400157</v>
      </c>
      <c r="I31" s="391">
        <v>42782</v>
      </c>
      <c r="J31" s="349">
        <v>194.31</v>
      </c>
      <c r="K31" s="349">
        <v>194.31</v>
      </c>
      <c r="L31" s="351">
        <v>194.31</v>
      </c>
      <c r="M31" s="351"/>
      <c r="N31" s="349"/>
      <c r="O31" s="349"/>
      <c r="P31" s="350">
        <f aca="true" t="shared" si="2" ref="P31:P42">J31-N31-O31</f>
        <v>194.31</v>
      </c>
      <c r="Q31" s="349"/>
      <c r="R31" s="256" t="s">
        <v>279</v>
      </c>
    </row>
    <row r="32" spans="1:18" ht="12.75">
      <c r="A32" s="431"/>
      <c r="B32" s="533"/>
      <c r="C32" s="434"/>
      <c r="D32" s="437"/>
      <c r="E32" s="438"/>
      <c r="F32" s="440"/>
      <c r="G32" s="451"/>
      <c r="H32" s="349">
        <v>2400158</v>
      </c>
      <c r="I32" s="391">
        <v>42782</v>
      </c>
      <c r="J32" s="349">
        <v>50.23</v>
      </c>
      <c r="K32" s="349">
        <v>50.23</v>
      </c>
      <c r="L32" s="351">
        <v>50.23</v>
      </c>
      <c r="M32" s="351"/>
      <c r="N32" s="349"/>
      <c r="O32" s="349"/>
      <c r="P32" s="350">
        <f t="shared" si="2"/>
        <v>50.23</v>
      </c>
      <c r="Q32" s="349"/>
      <c r="R32" s="256" t="s">
        <v>279</v>
      </c>
    </row>
    <row r="33" spans="1:23" ht="12.75">
      <c r="A33" s="431"/>
      <c r="B33" s="533"/>
      <c r="C33" s="434"/>
      <c r="D33" s="437"/>
      <c r="E33" s="438"/>
      <c r="F33" s="440"/>
      <c r="G33" s="451"/>
      <c r="H33" s="349">
        <v>62660094</v>
      </c>
      <c r="I33" s="391">
        <v>42794</v>
      </c>
      <c r="J33" s="349">
        <v>1914.07</v>
      </c>
      <c r="K33" s="349">
        <v>1914.07</v>
      </c>
      <c r="L33" s="349">
        <v>1914.07</v>
      </c>
      <c r="M33" s="351"/>
      <c r="N33" s="349"/>
      <c r="O33" s="349"/>
      <c r="P33" s="350">
        <f t="shared" si="2"/>
        <v>1914.07</v>
      </c>
      <c r="Q33" s="349"/>
      <c r="W33" s="256"/>
    </row>
    <row r="34" spans="1:17" ht="12.75">
      <c r="A34" s="431"/>
      <c r="B34" s="533"/>
      <c r="C34" s="434"/>
      <c r="D34" s="437"/>
      <c r="E34" s="438"/>
      <c r="F34" s="440"/>
      <c r="G34" s="451"/>
      <c r="H34" s="349">
        <v>1200234</v>
      </c>
      <c r="I34" s="391">
        <v>42794</v>
      </c>
      <c r="J34" s="349">
        <v>5873.55</v>
      </c>
      <c r="K34" s="349">
        <v>5873.55</v>
      </c>
      <c r="L34" s="349">
        <v>5873.55</v>
      </c>
      <c r="M34" s="351"/>
      <c r="N34" s="349"/>
      <c r="O34" s="349"/>
      <c r="P34" s="349">
        <f t="shared" si="2"/>
        <v>5873.55</v>
      </c>
      <c r="Q34" s="349"/>
    </row>
    <row r="35" spans="1:17" ht="12.75">
      <c r="A35" s="431"/>
      <c r="B35" s="533"/>
      <c r="C35" s="434"/>
      <c r="D35" s="437"/>
      <c r="E35" s="438"/>
      <c r="F35" s="440"/>
      <c r="G35" s="451"/>
      <c r="H35" s="349">
        <v>2400185</v>
      </c>
      <c r="I35" s="391">
        <v>42794</v>
      </c>
      <c r="J35" s="349">
        <v>22510.08</v>
      </c>
      <c r="K35" s="349">
        <v>22510.08</v>
      </c>
      <c r="L35" s="349">
        <v>22510.08</v>
      </c>
      <c r="M35" s="351"/>
      <c r="N35" s="349"/>
      <c r="O35" s="349"/>
      <c r="P35" s="349">
        <f t="shared" si="2"/>
        <v>22510.08</v>
      </c>
      <c r="Q35" s="349"/>
    </row>
    <row r="36" spans="1:17" ht="12.75">
      <c r="A36" s="431"/>
      <c r="B36" s="533"/>
      <c r="C36" s="434"/>
      <c r="D36" s="431"/>
      <c r="E36" s="438"/>
      <c r="F36" s="440"/>
      <c r="G36" s="451"/>
      <c r="H36" s="349">
        <v>2400186</v>
      </c>
      <c r="I36" s="391">
        <v>42794</v>
      </c>
      <c r="J36" s="351">
        <v>900</v>
      </c>
      <c r="K36" s="351">
        <v>900</v>
      </c>
      <c r="L36" s="351">
        <v>900</v>
      </c>
      <c r="M36" s="351"/>
      <c r="N36" s="351"/>
      <c r="O36" s="351"/>
      <c r="P36" s="351">
        <f t="shared" si="2"/>
        <v>900</v>
      </c>
      <c r="Q36" s="349"/>
    </row>
    <row r="37" spans="1:17" ht="12.75">
      <c r="A37" s="431"/>
      <c r="B37" s="533"/>
      <c r="C37" s="434"/>
      <c r="D37" s="431"/>
      <c r="E37" s="438"/>
      <c r="F37" s="440"/>
      <c r="G37" s="451"/>
      <c r="H37" s="349">
        <v>2400187</v>
      </c>
      <c r="I37" s="391">
        <v>42794</v>
      </c>
      <c r="J37" s="349">
        <v>262.27</v>
      </c>
      <c r="K37" s="349">
        <v>262.27</v>
      </c>
      <c r="L37" s="349">
        <v>262.27</v>
      </c>
      <c r="M37" s="351"/>
      <c r="N37" s="349"/>
      <c r="O37" s="349"/>
      <c r="P37" s="351">
        <f t="shared" si="2"/>
        <v>262.27</v>
      </c>
      <c r="Q37" s="349"/>
    </row>
    <row r="38" spans="1:17" ht="12.75">
      <c r="A38" s="431"/>
      <c r="B38" s="533"/>
      <c r="C38" s="434"/>
      <c r="D38" s="431"/>
      <c r="E38" s="438"/>
      <c r="F38" s="440"/>
      <c r="G38" s="451"/>
      <c r="H38" s="349">
        <v>2400184</v>
      </c>
      <c r="I38" s="391">
        <v>42794</v>
      </c>
      <c r="J38" s="349">
        <v>413.21</v>
      </c>
      <c r="K38" s="349">
        <v>413.21</v>
      </c>
      <c r="L38" s="349">
        <v>413.21</v>
      </c>
      <c r="M38" s="351"/>
      <c r="N38" s="349"/>
      <c r="O38" s="349"/>
      <c r="P38" s="351">
        <f t="shared" si="2"/>
        <v>413.21</v>
      </c>
      <c r="Q38" s="349"/>
    </row>
    <row r="39" spans="1:17" ht="12.75">
      <c r="A39" s="431"/>
      <c r="B39" s="533"/>
      <c r="C39" s="434"/>
      <c r="D39" s="431"/>
      <c r="E39" s="438"/>
      <c r="F39" s="440"/>
      <c r="G39" s="451"/>
      <c r="H39" s="349">
        <v>2400188</v>
      </c>
      <c r="I39" s="391">
        <v>42794</v>
      </c>
      <c r="J39" s="349">
        <v>1162.92</v>
      </c>
      <c r="K39" s="349">
        <v>1162.92</v>
      </c>
      <c r="L39" s="349">
        <v>1162.92</v>
      </c>
      <c r="M39" s="351"/>
      <c r="N39" s="349"/>
      <c r="O39" s="349"/>
      <c r="P39" s="349">
        <f t="shared" si="2"/>
        <v>1162.92</v>
      </c>
      <c r="Q39" s="349"/>
    </row>
    <row r="40" spans="1:17" ht="12.75">
      <c r="A40" s="431"/>
      <c r="B40" s="533"/>
      <c r="C40" s="434"/>
      <c r="D40" s="431"/>
      <c r="E40" s="438"/>
      <c r="F40" s="440"/>
      <c r="G40" s="451"/>
      <c r="H40" s="349">
        <v>2400189</v>
      </c>
      <c r="I40" s="391">
        <v>42794</v>
      </c>
      <c r="J40" s="351">
        <v>2649.5</v>
      </c>
      <c r="K40" s="351">
        <v>2649.5</v>
      </c>
      <c r="L40" s="351">
        <v>2649.5</v>
      </c>
      <c r="M40" s="351"/>
      <c r="N40" s="351"/>
      <c r="O40" s="351"/>
      <c r="P40" s="351">
        <f t="shared" si="2"/>
        <v>2649.5</v>
      </c>
      <c r="Q40" s="349"/>
    </row>
    <row r="41" spans="1:17" ht="12.75">
      <c r="A41" s="431"/>
      <c r="B41" s="533"/>
      <c r="C41" s="434"/>
      <c r="D41" s="431"/>
      <c r="E41" s="438"/>
      <c r="F41" s="440"/>
      <c r="G41" s="451"/>
      <c r="H41" s="349">
        <v>2400190</v>
      </c>
      <c r="I41" s="391">
        <v>42794</v>
      </c>
      <c r="J41" s="351">
        <v>189.25</v>
      </c>
      <c r="K41" s="351">
        <v>132.48</v>
      </c>
      <c r="L41" s="351">
        <v>132.48</v>
      </c>
      <c r="M41" s="351"/>
      <c r="N41" s="351"/>
      <c r="O41" s="351">
        <v>56.77</v>
      </c>
      <c r="P41" s="351">
        <f t="shared" si="2"/>
        <v>132.48</v>
      </c>
      <c r="Q41" s="349"/>
    </row>
    <row r="42" spans="1:17" ht="12.75">
      <c r="A42" s="431"/>
      <c r="B42" s="533"/>
      <c r="C42" s="434"/>
      <c r="D42" s="431"/>
      <c r="E42" s="438"/>
      <c r="F42" s="440"/>
      <c r="G42" s="451"/>
      <c r="H42" s="349">
        <v>2400182</v>
      </c>
      <c r="I42" s="391">
        <v>42794</v>
      </c>
      <c r="J42" s="351">
        <v>21244.3</v>
      </c>
      <c r="K42" s="351">
        <v>21244.3</v>
      </c>
      <c r="L42" s="351">
        <v>21244.3</v>
      </c>
      <c r="M42" s="351"/>
      <c r="N42" s="351"/>
      <c r="O42" s="351"/>
      <c r="P42" s="351">
        <f t="shared" si="2"/>
        <v>21244.3</v>
      </c>
      <c r="Q42" s="349"/>
    </row>
    <row r="43" spans="1:17" ht="12.75">
      <c r="A43" s="431"/>
      <c r="B43" s="533"/>
      <c r="C43" s="434"/>
      <c r="D43" s="431"/>
      <c r="E43" s="438"/>
      <c r="F43" s="440"/>
      <c r="G43" s="451"/>
      <c r="H43" s="349">
        <v>2400183</v>
      </c>
      <c r="I43" s="391">
        <v>42794</v>
      </c>
      <c r="J43" s="349">
        <v>25927.72</v>
      </c>
      <c r="K43" s="349">
        <v>25927.72</v>
      </c>
      <c r="L43" s="349">
        <v>25927.72</v>
      </c>
      <c r="M43" s="351"/>
      <c r="N43" s="349"/>
      <c r="O43" s="349"/>
      <c r="P43" s="349">
        <f>J43-N43-O43-Q43</f>
        <v>13958.18</v>
      </c>
      <c r="Q43" s="349">
        <v>11969.54</v>
      </c>
    </row>
    <row r="44" spans="1:17" ht="12.75">
      <c r="A44" s="254"/>
      <c r="B44" s="257"/>
      <c r="C44" s="146"/>
      <c r="D44" s="255"/>
      <c r="E44" s="147"/>
      <c r="F44" s="152"/>
      <c r="G44" s="148"/>
      <c r="H44" s="349">
        <v>2400191</v>
      </c>
      <c r="I44" s="391">
        <v>42794</v>
      </c>
      <c r="J44" s="349">
        <v>176.63</v>
      </c>
      <c r="K44" s="349">
        <v>164.02</v>
      </c>
      <c r="L44" s="349">
        <v>164.02</v>
      </c>
      <c r="M44" s="351"/>
      <c r="N44" s="349"/>
      <c r="O44" s="349">
        <v>12.61</v>
      </c>
      <c r="P44" s="349">
        <f>J44-N44-O44</f>
        <v>164.01999999999998</v>
      </c>
      <c r="Q44" s="349"/>
    </row>
    <row r="45" spans="1:17" ht="12.75">
      <c r="A45" s="58"/>
      <c r="B45" s="108" t="s">
        <v>13</v>
      </c>
      <c r="C45" s="132"/>
      <c r="D45" s="255"/>
      <c r="E45" s="126"/>
      <c r="F45" s="196"/>
      <c r="G45" s="126"/>
      <c r="H45" s="355"/>
      <c r="I45" s="356"/>
      <c r="J45" s="24">
        <f aca="true" t="shared" si="3" ref="J45:P45">SUM(J28:J44)</f>
        <v>146785.02000000002</v>
      </c>
      <c r="K45" s="24">
        <f t="shared" si="3"/>
        <v>146715.63999999998</v>
      </c>
      <c r="L45" s="24">
        <f t="shared" si="3"/>
        <v>99183.89</v>
      </c>
      <c r="M45" s="29">
        <f t="shared" si="3"/>
        <v>47531.75</v>
      </c>
      <c r="N45" s="24">
        <f t="shared" si="3"/>
        <v>15785.23</v>
      </c>
      <c r="O45" s="24">
        <f t="shared" si="3"/>
        <v>69.38</v>
      </c>
      <c r="P45" s="24">
        <f t="shared" si="3"/>
        <v>118960.87000000001</v>
      </c>
      <c r="Q45" s="24">
        <f>SUM(Q28:Q43)</f>
        <v>11969.54</v>
      </c>
    </row>
    <row r="46" spans="1:21" ht="12.75">
      <c r="A46" s="512">
        <v>3</v>
      </c>
      <c r="B46" s="515" t="s">
        <v>30</v>
      </c>
      <c r="C46" s="472" t="s">
        <v>44</v>
      </c>
      <c r="D46" s="430">
        <v>214</v>
      </c>
      <c r="E46" s="467" t="s">
        <v>99</v>
      </c>
      <c r="F46" s="467" t="s">
        <v>44</v>
      </c>
      <c r="G46" s="457" t="s">
        <v>40</v>
      </c>
      <c r="H46" s="397">
        <v>320170084</v>
      </c>
      <c r="I46" s="391">
        <v>42766</v>
      </c>
      <c r="J46" s="357">
        <v>5413.54</v>
      </c>
      <c r="K46" s="357">
        <v>5413.54</v>
      </c>
      <c r="L46" s="357"/>
      <c r="M46" s="398">
        <v>5413.54</v>
      </c>
      <c r="N46" s="357"/>
      <c r="O46" s="357"/>
      <c r="P46" s="350">
        <f>J46-N46-O46</f>
        <v>5413.54</v>
      </c>
      <c r="Q46" s="358">
        <v>0</v>
      </c>
      <c r="R46" s="328" t="s">
        <v>262</v>
      </c>
      <c r="S46" s="328" t="s">
        <v>263</v>
      </c>
      <c r="T46" s="328" t="s">
        <v>248</v>
      </c>
      <c r="U46" s="331">
        <v>5413.54</v>
      </c>
    </row>
    <row r="47" spans="1:17" ht="12.75">
      <c r="A47" s="513"/>
      <c r="B47" s="516"/>
      <c r="C47" s="473"/>
      <c r="D47" s="431"/>
      <c r="E47" s="468"/>
      <c r="F47" s="468"/>
      <c r="G47" s="458"/>
      <c r="H47" s="397">
        <v>320170177</v>
      </c>
      <c r="I47" s="391">
        <v>42794</v>
      </c>
      <c r="J47" s="349">
        <v>17989.37</v>
      </c>
      <c r="K47" s="349">
        <v>17989.37</v>
      </c>
      <c r="L47" s="349">
        <v>17989.37</v>
      </c>
      <c r="M47" s="351"/>
      <c r="N47" s="349"/>
      <c r="O47" s="349"/>
      <c r="P47" s="350">
        <f>J47-N47-O47</f>
        <v>17989.37</v>
      </c>
      <c r="Q47" s="349"/>
    </row>
    <row r="48" spans="1:17" ht="12.75">
      <c r="A48" s="513"/>
      <c r="B48" s="516"/>
      <c r="C48" s="473"/>
      <c r="D48" s="431"/>
      <c r="E48" s="468"/>
      <c r="F48" s="468"/>
      <c r="G48" s="458"/>
      <c r="H48" s="397">
        <v>320170149</v>
      </c>
      <c r="I48" s="391">
        <v>42794</v>
      </c>
      <c r="J48" s="351">
        <v>1056.4</v>
      </c>
      <c r="K48" s="351">
        <v>1056.4</v>
      </c>
      <c r="L48" s="351">
        <v>1056.4</v>
      </c>
      <c r="M48" s="351"/>
      <c r="N48" s="349"/>
      <c r="O48" s="349"/>
      <c r="P48" s="350">
        <f>J48-N48-O48</f>
        <v>1056.4</v>
      </c>
      <c r="Q48" s="24"/>
    </row>
    <row r="49" spans="1:17" ht="12.75">
      <c r="A49" s="513"/>
      <c r="B49" s="516"/>
      <c r="C49" s="473"/>
      <c r="D49" s="431"/>
      <c r="E49" s="468"/>
      <c r="F49" s="468"/>
      <c r="G49" s="458"/>
      <c r="H49" s="349"/>
      <c r="I49" s="379"/>
      <c r="J49" s="349"/>
      <c r="K49" s="349"/>
      <c r="L49" s="349"/>
      <c r="M49" s="351"/>
      <c r="N49" s="349"/>
      <c r="O49" s="349"/>
      <c r="P49" s="349"/>
      <c r="Q49" s="359"/>
    </row>
    <row r="50" spans="1:17" ht="12.75">
      <c r="A50" s="513"/>
      <c r="B50" s="516"/>
      <c r="C50" s="473"/>
      <c r="D50" s="431"/>
      <c r="E50" s="468"/>
      <c r="F50" s="468"/>
      <c r="G50" s="458"/>
      <c r="H50" s="77"/>
      <c r="I50" s="360"/>
      <c r="J50" s="358"/>
      <c r="K50" s="358"/>
      <c r="L50" s="358"/>
      <c r="M50" s="354"/>
      <c r="N50" s="358"/>
      <c r="O50" s="358"/>
      <c r="P50" s="358"/>
      <c r="Q50" s="359"/>
    </row>
    <row r="51" spans="1:17" ht="12.75">
      <c r="A51" s="220"/>
      <c r="B51" s="301" t="s">
        <v>13</v>
      </c>
      <c r="C51" s="203"/>
      <c r="D51" s="190"/>
      <c r="E51" s="198"/>
      <c r="F51" s="195"/>
      <c r="G51" s="198"/>
      <c r="H51" s="361"/>
      <c r="I51" s="362"/>
      <c r="J51" s="57">
        <f aca="true" t="shared" si="4" ref="J51:Q51">SUM(J46:J50)</f>
        <v>24459.31</v>
      </c>
      <c r="K51" s="57">
        <f t="shared" si="4"/>
        <v>24459.31</v>
      </c>
      <c r="L51" s="57">
        <f t="shared" si="4"/>
        <v>19045.77</v>
      </c>
      <c r="M51" s="175">
        <f t="shared" si="4"/>
        <v>5413.54</v>
      </c>
      <c r="N51" s="57">
        <f t="shared" si="4"/>
        <v>0</v>
      </c>
      <c r="O51" s="57">
        <f t="shared" si="4"/>
        <v>0</v>
      </c>
      <c r="P51" s="57">
        <f t="shared" si="4"/>
        <v>24459.31</v>
      </c>
      <c r="Q51" s="57">
        <f t="shared" si="4"/>
        <v>0</v>
      </c>
    </row>
    <row r="52" spans="1:17" ht="12.75">
      <c r="A52" s="512">
        <v>4</v>
      </c>
      <c r="B52" s="515" t="s">
        <v>48</v>
      </c>
      <c r="C52" s="467" t="s">
        <v>16</v>
      </c>
      <c r="D52" s="474">
        <v>230</v>
      </c>
      <c r="E52" s="465" t="s">
        <v>99</v>
      </c>
      <c r="F52" s="467" t="s">
        <v>16</v>
      </c>
      <c r="G52" s="457" t="s">
        <v>26</v>
      </c>
      <c r="H52" s="349">
        <v>1213</v>
      </c>
      <c r="I52" s="391">
        <v>42794</v>
      </c>
      <c r="J52" s="351">
        <v>2991</v>
      </c>
      <c r="K52" s="351">
        <v>2991</v>
      </c>
      <c r="L52" s="351">
        <v>2991</v>
      </c>
      <c r="M52" s="351"/>
      <c r="N52" s="349"/>
      <c r="O52" s="349"/>
      <c r="P52" s="350">
        <f>J52-N52-O52</f>
        <v>2991</v>
      </c>
      <c r="Q52" s="57"/>
    </row>
    <row r="53" spans="1:17" ht="12.75">
      <c r="A53" s="513"/>
      <c r="B53" s="516"/>
      <c r="C53" s="468"/>
      <c r="D53" s="475"/>
      <c r="E53" s="466"/>
      <c r="F53" s="468"/>
      <c r="G53" s="458"/>
      <c r="H53" s="355"/>
      <c r="I53" s="363"/>
      <c r="J53" s="350"/>
      <c r="K53" s="350"/>
      <c r="L53" s="350"/>
      <c r="M53" s="364"/>
      <c r="N53" s="350"/>
      <c r="O53" s="350"/>
      <c r="P53" s="350">
        <f>J53-N53-O53</f>
        <v>0</v>
      </c>
      <c r="Q53" s="57"/>
    </row>
    <row r="54" spans="1:17" ht="12.75">
      <c r="A54" s="513"/>
      <c r="B54" s="516"/>
      <c r="C54" s="468"/>
      <c r="D54" s="475"/>
      <c r="E54" s="466"/>
      <c r="F54" s="468"/>
      <c r="G54" s="458"/>
      <c r="H54" s="361"/>
      <c r="I54" s="365"/>
      <c r="J54" s="366"/>
      <c r="K54" s="366"/>
      <c r="L54" s="366"/>
      <c r="M54" s="367"/>
      <c r="N54" s="366"/>
      <c r="O54" s="366"/>
      <c r="P54" s="366">
        <f>J54-N54-O54</f>
        <v>0</v>
      </c>
      <c r="Q54" s="57"/>
    </row>
    <row r="55" spans="1:17" ht="12.75">
      <c r="A55" s="513"/>
      <c r="B55" s="516"/>
      <c r="C55" s="468"/>
      <c r="D55" s="475"/>
      <c r="E55" s="466"/>
      <c r="F55" s="468"/>
      <c r="G55" s="458"/>
      <c r="H55" s="361"/>
      <c r="I55" s="365"/>
      <c r="J55" s="366"/>
      <c r="K55" s="366"/>
      <c r="L55" s="366"/>
      <c r="M55" s="367"/>
      <c r="N55" s="366"/>
      <c r="O55" s="366"/>
      <c r="P55" s="366">
        <f>J55-N55-O55</f>
        <v>0</v>
      </c>
      <c r="Q55" s="57"/>
    </row>
    <row r="56" spans="1:17" ht="12.75">
      <c r="A56" s="220"/>
      <c r="B56" s="301" t="s">
        <v>13</v>
      </c>
      <c r="C56" s="203"/>
      <c r="D56" s="190"/>
      <c r="E56" s="198"/>
      <c r="F56" s="195"/>
      <c r="G56" s="198"/>
      <c r="H56" s="361"/>
      <c r="I56" s="362"/>
      <c r="J56" s="57">
        <f aca="true" t="shared" si="5" ref="J56:P56">SUM(J52:J55)</f>
        <v>2991</v>
      </c>
      <c r="K56" s="57">
        <f t="shared" si="5"/>
        <v>2991</v>
      </c>
      <c r="L56" s="57">
        <f t="shared" si="5"/>
        <v>2991</v>
      </c>
      <c r="M56" s="175">
        <f t="shared" si="5"/>
        <v>0</v>
      </c>
      <c r="N56" s="57">
        <f t="shared" si="5"/>
        <v>0</v>
      </c>
      <c r="O56" s="57">
        <f t="shared" si="5"/>
        <v>0</v>
      </c>
      <c r="P56" s="57">
        <f t="shared" si="5"/>
        <v>2991</v>
      </c>
      <c r="Q56" s="57">
        <v>0</v>
      </c>
    </row>
    <row r="57" spans="1:17" ht="12.75" customHeight="1">
      <c r="A57" s="512">
        <v>5</v>
      </c>
      <c r="B57" s="510" t="s">
        <v>74</v>
      </c>
      <c r="C57" s="461" t="s">
        <v>93</v>
      </c>
      <c r="D57" s="430">
        <v>870</v>
      </c>
      <c r="E57" s="465" t="s">
        <v>99</v>
      </c>
      <c r="F57" s="465" t="s">
        <v>216</v>
      </c>
      <c r="G57" s="457" t="s">
        <v>176</v>
      </c>
      <c r="H57" s="361"/>
      <c r="I57" s="363"/>
      <c r="J57" s="161"/>
      <c r="K57" s="161"/>
      <c r="L57" s="161"/>
      <c r="M57" s="368"/>
      <c r="N57" s="161"/>
      <c r="O57" s="161"/>
      <c r="P57" s="366"/>
      <c r="Q57" s="57"/>
    </row>
    <row r="58" spans="1:17" ht="12.75">
      <c r="A58" s="513"/>
      <c r="B58" s="511"/>
      <c r="C58" s="462"/>
      <c r="D58" s="431"/>
      <c r="E58" s="466"/>
      <c r="F58" s="466"/>
      <c r="G58" s="458"/>
      <c r="H58" s="361"/>
      <c r="I58" s="362"/>
      <c r="J58" s="161"/>
      <c r="K58" s="161"/>
      <c r="L58" s="161"/>
      <c r="M58" s="368"/>
      <c r="N58" s="161"/>
      <c r="O58" s="161"/>
      <c r="P58" s="161"/>
      <c r="Q58" s="57"/>
    </row>
    <row r="59" spans="1:17" ht="12.75">
      <c r="A59" s="513"/>
      <c r="B59" s="511"/>
      <c r="C59" s="462"/>
      <c r="D59" s="431"/>
      <c r="E59" s="466"/>
      <c r="F59" s="466"/>
      <c r="G59" s="458"/>
      <c r="H59" s="361"/>
      <c r="I59" s="362"/>
      <c r="J59" s="161"/>
      <c r="K59" s="161"/>
      <c r="L59" s="161"/>
      <c r="M59" s="368"/>
      <c r="N59" s="161"/>
      <c r="O59" s="161"/>
      <c r="P59" s="161"/>
      <c r="Q59" s="57"/>
    </row>
    <row r="60" spans="1:17" ht="12.75">
      <c r="A60" s="513"/>
      <c r="B60" s="511"/>
      <c r="C60" s="462"/>
      <c r="D60" s="431"/>
      <c r="E60" s="466"/>
      <c r="F60" s="466"/>
      <c r="G60" s="458"/>
      <c r="H60" s="361"/>
      <c r="I60" s="362"/>
      <c r="J60" s="161"/>
      <c r="K60" s="161"/>
      <c r="L60" s="161"/>
      <c r="M60" s="368"/>
      <c r="N60" s="161"/>
      <c r="O60" s="161"/>
      <c r="P60" s="161"/>
      <c r="Q60" s="57"/>
    </row>
    <row r="61" spans="1:17" ht="12.75">
      <c r="A61" s="220"/>
      <c r="B61" s="301" t="s">
        <v>13</v>
      </c>
      <c r="C61" s="203"/>
      <c r="D61" s="190"/>
      <c r="E61" s="198"/>
      <c r="F61" s="195"/>
      <c r="G61" s="198"/>
      <c r="H61" s="361"/>
      <c r="I61" s="362"/>
      <c r="J61" s="57">
        <f>SUM(J57:J60)</f>
        <v>0</v>
      </c>
      <c r="K61" s="57">
        <f>SUM(K57:K60)</f>
        <v>0</v>
      </c>
      <c r="L61" s="57">
        <f>SUM(L57:L60)</f>
        <v>0</v>
      </c>
      <c r="M61" s="57">
        <f>SUM(M57:M60)</f>
        <v>0</v>
      </c>
      <c r="N61" s="57">
        <f>SUM(N57:N60)</f>
        <v>0</v>
      </c>
      <c r="O61" s="57">
        <f>SUM(O57:O60)</f>
        <v>0</v>
      </c>
      <c r="P61" s="57">
        <f>SUM(P57:P60)</f>
        <v>0</v>
      </c>
      <c r="Q61" s="57">
        <v>0</v>
      </c>
    </row>
    <row r="62" spans="1:17" ht="12.75">
      <c r="A62" s="512">
        <v>5</v>
      </c>
      <c r="B62" s="515" t="s">
        <v>32</v>
      </c>
      <c r="C62" s="467" t="s">
        <v>16</v>
      </c>
      <c r="D62" s="519">
        <v>24</v>
      </c>
      <c r="E62" s="467" t="s">
        <v>99</v>
      </c>
      <c r="F62" s="517" t="s">
        <v>16</v>
      </c>
      <c r="G62" s="457" t="s">
        <v>66</v>
      </c>
      <c r="H62" s="349">
        <v>91702</v>
      </c>
      <c r="I62" s="391">
        <v>42794</v>
      </c>
      <c r="J62" s="349">
        <v>973.27</v>
      </c>
      <c r="K62" s="349">
        <v>973.27</v>
      </c>
      <c r="L62" s="349">
        <v>973.27</v>
      </c>
      <c r="M62" s="351"/>
      <c r="N62" s="349"/>
      <c r="O62" s="349"/>
      <c r="P62" s="350">
        <f>J62-N62-O62</f>
        <v>973.27</v>
      </c>
      <c r="Q62" s="57"/>
    </row>
    <row r="63" spans="1:17" ht="12.75">
      <c r="A63" s="513"/>
      <c r="B63" s="516"/>
      <c r="C63" s="468"/>
      <c r="D63" s="520"/>
      <c r="E63" s="468"/>
      <c r="F63" s="518"/>
      <c r="G63" s="458"/>
      <c r="H63" s="349">
        <v>90137</v>
      </c>
      <c r="I63" s="391">
        <v>42794</v>
      </c>
      <c r="J63" s="349">
        <v>12652.51</v>
      </c>
      <c r="K63" s="349">
        <v>12652.51</v>
      </c>
      <c r="L63" s="349">
        <v>12652.51</v>
      </c>
      <c r="M63" s="351"/>
      <c r="N63" s="349"/>
      <c r="O63" s="349"/>
      <c r="P63" s="350">
        <f>J63-N63-O63</f>
        <v>12652.51</v>
      </c>
      <c r="Q63" s="57"/>
    </row>
    <row r="64" spans="1:17" ht="12.75">
      <c r="A64" s="513"/>
      <c r="B64" s="516"/>
      <c r="C64" s="468"/>
      <c r="D64" s="520"/>
      <c r="E64" s="468"/>
      <c r="F64" s="518"/>
      <c r="G64" s="458"/>
      <c r="H64" s="349">
        <v>90136</v>
      </c>
      <c r="I64" s="391">
        <v>42787</v>
      </c>
      <c r="J64" s="349">
        <v>36010.99</v>
      </c>
      <c r="K64" s="349">
        <v>36010.99</v>
      </c>
      <c r="L64" s="349">
        <v>36010.99</v>
      </c>
      <c r="M64" s="351"/>
      <c r="N64" s="349"/>
      <c r="O64" s="349"/>
      <c r="P64" s="350">
        <f>J64-N64-O64</f>
        <v>36010.99</v>
      </c>
      <c r="Q64" s="57"/>
    </row>
    <row r="65" spans="1:17" ht="12.75">
      <c r="A65" s="513"/>
      <c r="B65" s="516"/>
      <c r="C65" s="468"/>
      <c r="D65" s="520"/>
      <c r="E65" s="468"/>
      <c r="F65" s="518"/>
      <c r="G65" s="458"/>
      <c r="H65" s="361"/>
      <c r="I65" s="360"/>
      <c r="J65" s="144"/>
      <c r="K65" s="144"/>
      <c r="L65" s="144"/>
      <c r="M65" s="369"/>
      <c r="N65" s="161"/>
      <c r="O65" s="161"/>
      <c r="P65" s="161"/>
      <c r="Q65" s="57"/>
    </row>
    <row r="66" spans="1:17" ht="12.75">
      <c r="A66" s="513"/>
      <c r="B66" s="516"/>
      <c r="C66" s="468"/>
      <c r="D66" s="520"/>
      <c r="E66" s="468"/>
      <c r="F66" s="518"/>
      <c r="G66" s="458"/>
      <c r="H66" s="361"/>
      <c r="I66" s="370"/>
      <c r="J66" s="371"/>
      <c r="K66" s="371"/>
      <c r="L66" s="371"/>
      <c r="M66" s="372"/>
      <c r="N66" s="161"/>
      <c r="O66" s="161"/>
      <c r="P66" s="161"/>
      <c r="Q66" s="57"/>
    </row>
    <row r="67" spans="1:17" ht="12.75">
      <c r="A67" s="220"/>
      <c r="B67" s="301" t="s">
        <v>13</v>
      </c>
      <c r="C67" s="203"/>
      <c r="D67" s="190"/>
      <c r="E67" s="208"/>
      <c r="F67" s="195"/>
      <c r="G67" s="198"/>
      <c r="H67" s="361"/>
      <c r="I67" s="362"/>
      <c r="J67" s="57">
        <f aca="true" t="shared" si="6" ref="J67:P67">SUM(J62:J66)</f>
        <v>49636.77</v>
      </c>
      <c r="K67" s="57">
        <f t="shared" si="6"/>
        <v>49636.77</v>
      </c>
      <c r="L67" s="57">
        <f t="shared" si="6"/>
        <v>49636.77</v>
      </c>
      <c r="M67" s="175">
        <f t="shared" si="6"/>
        <v>0</v>
      </c>
      <c r="N67" s="57">
        <f t="shared" si="6"/>
        <v>0</v>
      </c>
      <c r="O67" s="57">
        <f t="shared" si="6"/>
        <v>0</v>
      </c>
      <c r="P67" s="57">
        <f t="shared" si="6"/>
        <v>49636.77</v>
      </c>
      <c r="Q67" s="57">
        <v>0</v>
      </c>
    </row>
    <row r="68" spans="1:17" ht="12.75">
      <c r="A68" s="512">
        <v>6</v>
      </c>
      <c r="B68" s="515" t="s">
        <v>175</v>
      </c>
      <c r="C68" s="472" t="s">
        <v>14</v>
      </c>
      <c r="D68" s="430">
        <v>215</v>
      </c>
      <c r="E68" s="463" t="s">
        <v>99</v>
      </c>
      <c r="F68" s="467" t="s">
        <v>14</v>
      </c>
      <c r="G68" s="457" t="s">
        <v>146</v>
      </c>
      <c r="H68" s="349">
        <v>1389296</v>
      </c>
      <c r="I68" s="391">
        <v>42794</v>
      </c>
      <c r="J68" s="349">
        <v>20438.67</v>
      </c>
      <c r="K68" s="349">
        <v>20438.67</v>
      </c>
      <c r="L68" s="349">
        <v>20438.67</v>
      </c>
      <c r="M68" s="351"/>
      <c r="N68" s="349"/>
      <c r="O68" s="349"/>
      <c r="P68" s="350">
        <f>J68-N68-O68</f>
        <v>20438.67</v>
      </c>
      <c r="Q68" s="57"/>
    </row>
    <row r="69" spans="1:17" ht="12.75">
      <c r="A69" s="513"/>
      <c r="B69" s="516"/>
      <c r="C69" s="473"/>
      <c r="D69" s="431"/>
      <c r="E69" s="464"/>
      <c r="F69" s="468"/>
      <c r="G69" s="458"/>
      <c r="H69" s="349"/>
      <c r="I69" s="379"/>
      <c r="J69" s="349"/>
      <c r="K69" s="349"/>
      <c r="L69" s="349"/>
      <c r="M69" s="351"/>
      <c r="N69" s="349"/>
      <c r="O69" s="349"/>
      <c r="P69" s="349"/>
      <c r="Q69" s="57"/>
    </row>
    <row r="70" spans="1:17" ht="12.75">
      <c r="A70" s="513"/>
      <c r="B70" s="516"/>
      <c r="C70" s="473"/>
      <c r="D70" s="431"/>
      <c r="E70" s="464"/>
      <c r="F70" s="468"/>
      <c r="G70" s="458"/>
      <c r="H70" s="355"/>
      <c r="I70" s="363"/>
      <c r="J70" s="358"/>
      <c r="K70" s="358"/>
      <c r="L70" s="358"/>
      <c r="M70" s="354"/>
      <c r="N70" s="358"/>
      <c r="O70" s="358"/>
      <c r="P70" s="358">
        <f>J70-N70-O70</f>
        <v>0</v>
      </c>
      <c r="Q70" s="57"/>
    </row>
    <row r="71" spans="1:17" ht="12.75">
      <c r="A71" s="513"/>
      <c r="B71" s="516"/>
      <c r="C71" s="473"/>
      <c r="D71" s="431"/>
      <c r="E71" s="464"/>
      <c r="F71" s="468"/>
      <c r="G71" s="458"/>
      <c r="H71" s="361"/>
      <c r="I71" s="362"/>
      <c r="J71" s="161"/>
      <c r="K71" s="161"/>
      <c r="L71" s="161"/>
      <c r="M71" s="368"/>
      <c r="N71" s="161"/>
      <c r="O71" s="161"/>
      <c r="P71" s="161">
        <f>J71-N71-O71</f>
        <v>0</v>
      </c>
      <c r="Q71" s="57"/>
    </row>
    <row r="72" spans="1:17" ht="12.75">
      <c r="A72" s="221"/>
      <c r="B72" s="222" t="s">
        <v>13</v>
      </c>
      <c r="C72" s="115"/>
      <c r="D72" s="197"/>
      <c r="E72" s="197"/>
      <c r="F72" s="154"/>
      <c r="G72" s="190"/>
      <c r="H72" s="361"/>
      <c r="I72" s="362"/>
      <c r="J72" s="57">
        <f>SUM(J68:J71)</f>
        <v>20438.67</v>
      </c>
      <c r="K72" s="57">
        <f>SUM(K68:K71)</f>
        <v>20438.67</v>
      </c>
      <c r="L72" s="57">
        <f>SUM(L68:L71)</f>
        <v>20438.67</v>
      </c>
      <c r="M72" s="175">
        <f>SUM(M68:M71)</f>
        <v>0</v>
      </c>
      <c r="N72" s="57">
        <f>SUM(N68:N71)</f>
        <v>0</v>
      </c>
      <c r="O72" s="57">
        <f>SUM(O68:O71)</f>
        <v>0</v>
      </c>
      <c r="P72" s="57">
        <f>SUM(P68:P71)</f>
        <v>20438.67</v>
      </c>
      <c r="Q72" s="57">
        <v>0</v>
      </c>
    </row>
    <row r="73" spans="1:17" ht="12.75" hidden="1">
      <c r="A73" s="512">
        <v>7</v>
      </c>
      <c r="B73" s="515" t="s">
        <v>35</v>
      </c>
      <c r="C73" s="461" t="s">
        <v>16</v>
      </c>
      <c r="D73" s="430">
        <v>41</v>
      </c>
      <c r="E73" s="463" t="s">
        <v>99</v>
      </c>
      <c r="F73" s="465" t="s">
        <v>16</v>
      </c>
      <c r="G73" s="467" t="s">
        <v>51</v>
      </c>
      <c r="H73" s="349"/>
      <c r="I73" s="379"/>
      <c r="J73" s="349"/>
      <c r="K73" s="349"/>
      <c r="L73" s="349"/>
      <c r="M73" s="351"/>
      <c r="N73" s="349"/>
      <c r="O73" s="349"/>
      <c r="P73" s="349"/>
      <c r="Q73" s="361"/>
    </row>
    <row r="74" spans="1:17" ht="12.75" hidden="1">
      <c r="A74" s="513"/>
      <c r="B74" s="516"/>
      <c r="C74" s="462"/>
      <c r="D74" s="431"/>
      <c r="E74" s="464"/>
      <c r="F74" s="466"/>
      <c r="G74" s="468"/>
      <c r="H74" s="355"/>
      <c r="I74" s="356"/>
      <c r="J74" s="358"/>
      <c r="K74" s="358"/>
      <c r="L74" s="358"/>
      <c r="M74" s="354"/>
      <c r="N74" s="355"/>
      <c r="O74" s="358"/>
      <c r="P74" s="358"/>
      <c r="Q74" s="361"/>
    </row>
    <row r="75" spans="1:17" ht="12.75" hidden="1">
      <c r="A75" s="513"/>
      <c r="B75" s="516"/>
      <c r="C75" s="462"/>
      <c r="D75" s="431"/>
      <c r="E75" s="464"/>
      <c r="F75" s="466"/>
      <c r="G75" s="468"/>
      <c r="H75" s="361"/>
      <c r="I75" s="362"/>
      <c r="J75" s="161"/>
      <c r="K75" s="161"/>
      <c r="L75" s="161"/>
      <c r="M75" s="368"/>
      <c r="N75" s="361"/>
      <c r="O75" s="161"/>
      <c r="P75" s="161"/>
      <c r="Q75" s="361"/>
    </row>
    <row r="76" spans="1:17" ht="12.75" hidden="1">
      <c r="A76" s="223"/>
      <c r="B76" s="224"/>
      <c r="C76" s="192"/>
      <c r="D76" s="191"/>
      <c r="E76" s="193"/>
      <c r="F76" s="194"/>
      <c r="G76" s="468"/>
      <c r="H76" s="361"/>
      <c r="I76" s="362"/>
      <c r="J76" s="161"/>
      <c r="K76" s="161"/>
      <c r="L76" s="161"/>
      <c r="M76" s="368"/>
      <c r="N76" s="361"/>
      <c r="O76" s="161"/>
      <c r="P76" s="161"/>
      <c r="Q76" s="361"/>
    </row>
    <row r="77" spans="1:17" ht="12.75" hidden="1">
      <c r="A77" s="225"/>
      <c r="B77" s="301" t="s">
        <v>13</v>
      </c>
      <c r="C77" s="201"/>
      <c r="D77" s="202"/>
      <c r="E77" s="200"/>
      <c r="F77" s="199"/>
      <c r="G77" s="212"/>
      <c r="H77" s="355"/>
      <c r="I77" s="356"/>
      <c r="J77" s="24">
        <f>SUM(J73:J76)</f>
        <v>0</v>
      </c>
      <c r="K77" s="24">
        <f aca="true" t="shared" si="7" ref="K77:P77">SUM(K73:K76)</f>
        <v>0</v>
      </c>
      <c r="L77" s="24">
        <v>0</v>
      </c>
      <c r="M77" s="29">
        <f>SUM(M73:M76)</f>
        <v>0</v>
      </c>
      <c r="N77" s="24">
        <f t="shared" si="7"/>
        <v>0</v>
      </c>
      <c r="O77" s="24">
        <f t="shared" si="7"/>
        <v>0</v>
      </c>
      <c r="P77" s="24">
        <f t="shared" si="7"/>
        <v>0</v>
      </c>
      <c r="Q77" s="354">
        <v>0</v>
      </c>
    </row>
    <row r="78" spans="1:21" ht="12.75">
      <c r="A78" s="512">
        <v>7</v>
      </c>
      <c r="B78" s="515" t="s">
        <v>87</v>
      </c>
      <c r="C78" s="461" t="s">
        <v>14</v>
      </c>
      <c r="D78" s="457">
        <v>620</v>
      </c>
      <c r="E78" s="457" t="s">
        <v>99</v>
      </c>
      <c r="F78" s="521" t="s">
        <v>14</v>
      </c>
      <c r="G78" s="217"/>
      <c r="H78" s="399">
        <v>10233</v>
      </c>
      <c r="I78" s="400">
        <v>42766</v>
      </c>
      <c r="J78" s="401">
        <v>6434.5</v>
      </c>
      <c r="K78" s="402">
        <v>5677.5</v>
      </c>
      <c r="L78" s="373"/>
      <c r="M78" s="403">
        <v>5677.5</v>
      </c>
      <c r="N78" s="355"/>
      <c r="O78" s="161">
        <v>757</v>
      </c>
      <c r="P78" s="350">
        <f aca="true" t="shared" si="8" ref="P78:P86">J78-N78-O78</f>
        <v>5677.5</v>
      </c>
      <c r="Q78" s="161">
        <v>0</v>
      </c>
      <c r="R78" s="328" t="s">
        <v>264</v>
      </c>
      <c r="S78" s="328" t="s">
        <v>265</v>
      </c>
      <c r="T78" s="328" t="s">
        <v>248</v>
      </c>
      <c r="U78" s="332">
        <v>6434.5</v>
      </c>
    </row>
    <row r="79" spans="1:21" ht="12.75">
      <c r="A79" s="513"/>
      <c r="B79" s="516"/>
      <c r="C79" s="477"/>
      <c r="D79" s="458"/>
      <c r="E79" s="458"/>
      <c r="F79" s="522"/>
      <c r="G79" s="218" t="s">
        <v>223</v>
      </c>
      <c r="H79" s="399">
        <v>10234</v>
      </c>
      <c r="I79" s="400">
        <v>42766</v>
      </c>
      <c r="J79" s="401">
        <v>1278.9</v>
      </c>
      <c r="K79" s="402">
        <v>1278.9</v>
      </c>
      <c r="L79" s="373"/>
      <c r="M79" s="403">
        <v>1278.9</v>
      </c>
      <c r="N79" s="355"/>
      <c r="O79" s="161"/>
      <c r="P79" s="350">
        <f t="shared" si="8"/>
        <v>1278.9</v>
      </c>
      <c r="Q79" s="161">
        <v>0</v>
      </c>
      <c r="R79" s="328" t="s">
        <v>264</v>
      </c>
      <c r="S79" s="328" t="s">
        <v>266</v>
      </c>
      <c r="T79" s="328" t="s">
        <v>248</v>
      </c>
      <c r="U79" s="332">
        <v>1278.9</v>
      </c>
    </row>
    <row r="80" spans="1:21" ht="12.75">
      <c r="A80" s="513"/>
      <c r="B80" s="516"/>
      <c r="C80" s="477"/>
      <c r="D80" s="458"/>
      <c r="E80" s="458"/>
      <c r="F80" s="522"/>
      <c r="G80" s="218" t="s">
        <v>219</v>
      </c>
      <c r="H80" s="404">
        <v>10239</v>
      </c>
      <c r="I80" s="391">
        <v>42766</v>
      </c>
      <c r="J80" s="373">
        <v>1146.6</v>
      </c>
      <c r="K80" s="405">
        <v>1146.6</v>
      </c>
      <c r="L80" s="406"/>
      <c r="M80" s="406">
        <v>1146.6</v>
      </c>
      <c r="N80" s="355"/>
      <c r="O80" s="161"/>
      <c r="P80" s="350">
        <f t="shared" si="8"/>
        <v>1146.6</v>
      </c>
      <c r="Q80" s="161">
        <v>0</v>
      </c>
      <c r="R80" s="328" t="s">
        <v>264</v>
      </c>
      <c r="S80" s="328" t="s">
        <v>267</v>
      </c>
      <c r="T80" s="328" t="s">
        <v>248</v>
      </c>
      <c r="U80" s="332">
        <v>201.6</v>
      </c>
    </row>
    <row r="81" spans="1:21" ht="12.75">
      <c r="A81" s="513"/>
      <c r="B81" s="516"/>
      <c r="C81" s="477"/>
      <c r="D81" s="458"/>
      <c r="E81" s="458"/>
      <c r="F81" s="522"/>
      <c r="G81" s="218" t="s">
        <v>220</v>
      </c>
      <c r="H81" s="404">
        <v>10240</v>
      </c>
      <c r="I81" s="360">
        <v>42766</v>
      </c>
      <c r="J81" s="373">
        <v>119.7</v>
      </c>
      <c r="K81" s="405">
        <v>119.7</v>
      </c>
      <c r="L81" s="373"/>
      <c r="M81" s="406">
        <v>119.7</v>
      </c>
      <c r="N81" s="355"/>
      <c r="O81" s="161"/>
      <c r="P81" s="350">
        <f t="shared" si="8"/>
        <v>119.7</v>
      </c>
      <c r="Q81" s="161">
        <v>0</v>
      </c>
      <c r="R81" s="328" t="s">
        <v>264</v>
      </c>
      <c r="S81" s="328" t="s">
        <v>268</v>
      </c>
      <c r="T81" s="328" t="s">
        <v>248</v>
      </c>
      <c r="U81" s="332">
        <v>119.7</v>
      </c>
    </row>
    <row r="82" spans="1:21" ht="12.75">
      <c r="A82" s="513"/>
      <c r="B82" s="516"/>
      <c r="C82" s="477"/>
      <c r="D82" s="458"/>
      <c r="E82" s="458"/>
      <c r="F82" s="522"/>
      <c r="G82" s="219">
        <v>7889</v>
      </c>
      <c r="H82" s="404">
        <v>10241</v>
      </c>
      <c r="I82" s="360">
        <v>42766</v>
      </c>
      <c r="J82" s="373">
        <v>201.6</v>
      </c>
      <c r="K82" s="405">
        <v>201.6</v>
      </c>
      <c r="L82" s="373"/>
      <c r="M82" s="406">
        <v>201.6</v>
      </c>
      <c r="N82" s="355"/>
      <c r="O82" s="161"/>
      <c r="P82" s="350">
        <f t="shared" si="8"/>
        <v>201.6</v>
      </c>
      <c r="Q82" s="161">
        <v>0</v>
      </c>
      <c r="R82" s="328" t="s">
        <v>264</v>
      </c>
      <c r="S82" s="328" t="s">
        <v>269</v>
      </c>
      <c r="T82" s="328" t="s">
        <v>248</v>
      </c>
      <c r="U82" s="332">
        <v>107.1</v>
      </c>
    </row>
    <row r="83" spans="1:21" ht="12.75">
      <c r="A83" s="513"/>
      <c r="B83" s="516"/>
      <c r="C83" s="477"/>
      <c r="D83" s="458"/>
      <c r="E83" s="458"/>
      <c r="F83" s="522"/>
      <c r="G83" s="218"/>
      <c r="H83" s="407">
        <v>10242</v>
      </c>
      <c r="I83" s="360">
        <v>42766</v>
      </c>
      <c r="J83" s="401">
        <v>107.1</v>
      </c>
      <c r="K83" s="402">
        <v>107.1</v>
      </c>
      <c r="L83" s="373"/>
      <c r="M83" s="403">
        <v>107.1</v>
      </c>
      <c r="N83" s="355"/>
      <c r="O83" s="161"/>
      <c r="P83" s="350">
        <f t="shared" si="8"/>
        <v>107.1</v>
      </c>
      <c r="Q83" s="161">
        <f>K83-O83-P83</f>
        <v>0</v>
      </c>
      <c r="R83" s="328" t="s">
        <v>264</v>
      </c>
      <c r="S83" s="328" t="s">
        <v>270</v>
      </c>
      <c r="T83" s="328" t="s">
        <v>248</v>
      </c>
      <c r="U83" s="332">
        <v>151.2</v>
      </c>
    </row>
    <row r="84" spans="1:21" ht="12.75">
      <c r="A84" s="513"/>
      <c r="B84" s="516"/>
      <c r="C84" s="477"/>
      <c r="D84" s="458"/>
      <c r="E84" s="458"/>
      <c r="F84" s="522"/>
      <c r="G84" s="218"/>
      <c r="H84" s="399">
        <v>10243</v>
      </c>
      <c r="I84" s="360">
        <v>42766</v>
      </c>
      <c r="J84" s="408">
        <v>151.2</v>
      </c>
      <c r="K84" s="408">
        <v>151.2</v>
      </c>
      <c r="L84" s="373"/>
      <c r="M84" s="409">
        <v>151.2</v>
      </c>
      <c r="N84" s="355"/>
      <c r="O84" s="161"/>
      <c r="P84" s="350">
        <f t="shared" si="8"/>
        <v>151.2</v>
      </c>
      <c r="Q84" s="161">
        <f>K84-O84-P84</f>
        <v>0</v>
      </c>
      <c r="R84" s="328" t="s">
        <v>264</v>
      </c>
      <c r="S84" s="328" t="s">
        <v>271</v>
      </c>
      <c r="T84" s="328" t="s">
        <v>248</v>
      </c>
      <c r="U84" s="332">
        <v>1146.6</v>
      </c>
    </row>
    <row r="85" spans="1:21" ht="12.75">
      <c r="A85" s="513"/>
      <c r="B85" s="516"/>
      <c r="C85" s="477"/>
      <c r="D85" s="458"/>
      <c r="E85" s="458"/>
      <c r="F85" s="522"/>
      <c r="G85" s="218"/>
      <c r="H85" s="404">
        <v>10246</v>
      </c>
      <c r="I85" s="391">
        <v>42766</v>
      </c>
      <c r="J85" s="373">
        <v>163.8</v>
      </c>
      <c r="K85" s="373">
        <v>163.8</v>
      </c>
      <c r="L85" s="373"/>
      <c r="M85" s="374">
        <v>163.8</v>
      </c>
      <c r="N85" s="355"/>
      <c r="O85" s="161"/>
      <c r="P85" s="350">
        <f t="shared" si="8"/>
        <v>163.8</v>
      </c>
      <c r="Q85" s="161">
        <f>K85-O85-P85</f>
        <v>0</v>
      </c>
      <c r="R85" s="328" t="s">
        <v>264</v>
      </c>
      <c r="S85" s="328" t="s">
        <v>272</v>
      </c>
      <c r="T85" s="328" t="s">
        <v>248</v>
      </c>
      <c r="U85" s="332">
        <v>529.2</v>
      </c>
    </row>
    <row r="86" spans="1:21" ht="12.75">
      <c r="A86" s="513"/>
      <c r="B86" s="516"/>
      <c r="C86" s="477"/>
      <c r="D86" s="458"/>
      <c r="E86" s="458"/>
      <c r="F86" s="522"/>
      <c r="G86" s="218"/>
      <c r="H86" s="404">
        <v>10247</v>
      </c>
      <c r="I86" s="360">
        <v>42766</v>
      </c>
      <c r="J86" s="373">
        <v>138.6</v>
      </c>
      <c r="K86" s="373">
        <v>138.6</v>
      </c>
      <c r="L86" s="373"/>
      <c r="M86" s="374">
        <v>138.6</v>
      </c>
      <c r="N86" s="354">
        <v>137</v>
      </c>
      <c r="O86" s="161"/>
      <c r="P86" s="350">
        <f t="shared" si="8"/>
        <v>1.5999999999999943</v>
      </c>
      <c r="Q86" s="161">
        <v>0</v>
      </c>
      <c r="R86" s="328" t="s">
        <v>264</v>
      </c>
      <c r="S86" s="328" t="s">
        <v>273</v>
      </c>
      <c r="T86" s="328" t="s">
        <v>248</v>
      </c>
      <c r="U86" s="332">
        <v>252</v>
      </c>
    </row>
    <row r="87" spans="1:21" ht="12.75">
      <c r="A87" s="513"/>
      <c r="B87" s="516"/>
      <c r="C87" s="477"/>
      <c r="D87" s="458"/>
      <c r="E87" s="458"/>
      <c r="F87" s="522"/>
      <c r="G87" s="218">
        <v>10761</v>
      </c>
      <c r="H87" s="404">
        <v>10761</v>
      </c>
      <c r="I87" s="391">
        <v>42794</v>
      </c>
      <c r="J87" s="373">
        <v>315</v>
      </c>
      <c r="K87" s="373">
        <v>315</v>
      </c>
      <c r="L87" s="373">
        <v>315</v>
      </c>
      <c r="M87" s="373">
        <v>0</v>
      </c>
      <c r="N87" s="354"/>
      <c r="O87" s="161"/>
      <c r="P87" s="350">
        <f>J87-N87-O87-Q87</f>
        <v>0</v>
      </c>
      <c r="Q87" s="161">
        <v>315</v>
      </c>
      <c r="R87" s="328"/>
      <c r="S87" s="328"/>
      <c r="T87" s="328"/>
      <c r="U87" s="332"/>
    </row>
    <row r="88" spans="1:21" ht="12.75">
      <c r="A88" s="513"/>
      <c r="B88" s="516"/>
      <c r="C88" s="477"/>
      <c r="D88" s="458"/>
      <c r="E88" s="458"/>
      <c r="F88" s="522"/>
      <c r="G88" s="218"/>
      <c r="H88" s="404">
        <v>10762</v>
      </c>
      <c r="I88" s="391">
        <v>42794</v>
      </c>
      <c r="J88" s="373">
        <v>491.4</v>
      </c>
      <c r="K88" s="373">
        <v>491.4</v>
      </c>
      <c r="L88" s="373">
        <v>491.4</v>
      </c>
      <c r="M88" s="374"/>
      <c r="N88" s="354"/>
      <c r="O88" s="161"/>
      <c r="P88" s="350">
        <f>J88-N88-O88-Q88</f>
        <v>0</v>
      </c>
      <c r="Q88" s="373">
        <v>491.4</v>
      </c>
      <c r="R88" s="328"/>
      <c r="S88" s="328"/>
      <c r="T88" s="328"/>
      <c r="U88" s="332"/>
    </row>
    <row r="89" spans="1:21" ht="12.75">
      <c r="A89" s="513"/>
      <c r="B89" s="516"/>
      <c r="C89" s="477"/>
      <c r="D89" s="458"/>
      <c r="E89" s="458"/>
      <c r="F89" s="522"/>
      <c r="G89" s="218"/>
      <c r="H89" s="404">
        <v>10763</v>
      </c>
      <c r="I89" s="391">
        <v>42794</v>
      </c>
      <c r="J89" s="373">
        <v>1512</v>
      </c>
      <c r="K89" s="373">
        <v>1512</v>
      </c>
      <c r="L89" s="373">
        <v>1512</v>
      </c>
      <c r="M89" s="374"/>
      <c r="N89" s="354"/>
      <c r="O89" s="161"/>
      <c r="P89" s="350">
        <f>J89-N89-O89-Q89</f>
        <v>0</v>
      </c>
      <c r="Q89" s="373">
        <v>1512</v>
      </c>
      <c r="R89" s="328"/>
      <c r="S89" s="328"/>
      <c r="T89" s="328"/>
      <c r="U89" s="332"/>
    </row>
    <row r="90" spans="1:21" ht="12.75">
      <c r="A90" s="513"/>
      <c r="B90" s="516"/>
      <c r="C90" s="477"/>
      <c r="D90" s="458"/>
      <c r="E90" s="458"/>
      <c r="F90" s="522"/>
      <c r="G90" s="218"/>
      <c r="H90" s="404">
        <v>10764</v>
      </c>
      <c r="I90" s="391">
        <v>42794</v>
      </c>
      <c r="J90" s="373">
        <v>289.8</v>
      </c>
      <c r="K90" s="373">
        <v>289.8</v>
      </c>
      <c r="L90" s="373">
        <v>289.8</v>
      </c>
      <c r="M90" s="374"/>
      <c r="N90" s="354"/>
      <c r="O90" s="161"/>
      <c r="P90" s="350">
        <f>J90-N90-O90-Q90</f>
        <v>0</v>
      </c>
      <c r="Q90" s="373">
        <v>289.8</v>
      </c>
      <c r="R90" s="328"/>
      <c r="S90" s="328"/>
      <c r="T90" s="328"/>
      <c r="U90" s="332"/>
    </row>
    <row r="91" spans="1:21" ht="12.75">
      <c r="A91" s="513"/>
      <c r="B91" s="516"/>
      <c r="C91" s="477"/>
      <c r="D91" s="458"/>
      <c r="E91" s="458"/>
      <c r="F91" s="522"/>
      <c r="G91" s="218"/>
      <c r="H91" s="404">
        <v>10765</v>
      </c>
      <c r="I91" s="391">
        <v>42794</v>
      </c>
      <c r="J91" s="351">
        <v>138.6</v>
      </c>
      <c r="K91" s="351">
        <v>138.6</v>
      </c>
      <c r="L91" s="351">
        <v>138.6</v>
      </c>
      <c r="M91" s="351"/>
      <c r="N91" s="351"/>
      <c r="O91" s="351"/>
      <c r="P91" s="364" t="s">
        <v>285</v>
      </c>
      <c r="Q91" s="351">
        <v>138.6</v>
      </c>
      <c r="R91" s="328" t="s">
        <v>264</v>
      </c>
      <c r="S91" s="328" t="s">
        <v>274</v>
      </c>
      <c r="T91" s="328" t="s">
        <v>248</v>
      </c>
      <c r="U91" s="333">
        <v>163.8</v>
      </c>
    </row>
    <row r="92" spans="1:21" ht="12.75">
      <c r="A92" s="513"/>
      <c r="B92" s="516"/>
      <c r="C92" s="477"/>
      <c r="D92" s="458"/>
      <c r="E92" s="458"/>
      <c r="F92" s="522"/>
      <c r="G92" s="218"/>
      <c r="H92" s="404">
        <v>10766</v>
      </c>
      <c r="I92" s="391">
        <v>42794</v>
      </c>
      <c r="J92" s="351">
        <v>132.3</v>
      </c>
      <c r="K92" s="351">
        <v>132.3</v>
      </c>
      <c r="L92" s="351">
        <v>132.3</v>
      </c>
      <c r="M92" s="351"/>
      <c r="N92" s="351"/>
      <c r="O92" s="351"/>
      <c r="P92" s="364">
        <f aca="true" t="shared" si="9" ref="P92:P99">J92-N92-O92-Q92</f>
        <v>0</v>
      </c>
      <c r="Q92" s="351">
        <v>132.3</v>
      </c>
      <c r="R92" s="328"/>
      <c r="S92" s="328"/>
      <c r="T92" s="328"/>
      <c r="U92" s="333"/>
    </row>
    <row r="93" spans="1:21" ht="12.75">
      <c r="A93" s="513"/>
      <c r="B93" s="516"/>
      <c r="C93" s="477"/>
      <c r="D93" s="458"/>
      <c r="E93" s="458"/>
      <c r="F93" s="522"/>
      <c r="G93" s="218"/>
      <c r="H93" s="404">
        <v>10767</v>
      </c>
      <c r="I93" s="391">
        <v>42794</v>
      </c>
      <c r="J93" s="351">
        <v>119.7</v>
      </c>
      <c r="K93" s="351">
        <v>119.7</v>
      </c>
      <c r="L93" s="351">
        <v>119.7</v>
      </c>
      <c r="M93" s="351"/>
      <c r="N93" s="351"/>
      <c r="O93" s="351"/>
      <c r="P93" s="364">
        <f t="shared" si="9"/>
        <v>0</v>
      </c>
      <c r="Q93" s="351">
        <v>119.7</v>
      </c>
      <c r="R93" s="328"/>
      <c r="S93" s="328"/>
      <c r="T93" s="328"/>
      <c r="U93" s="333"/>
    </row>
    <row r="94" spans="1:21" ht="12.75">
      <c r="A94" s="513"/>
      <c r="B94" s="516"/>
      <c r="C94" s="477"/>
      <c r="D94" s="458"/>
      <c r="E94" s="458"/>
      <c r="F94" s="522"/>
      <c r="G94" s="218"/>
      <c r="H94" s="404">
        <v>10768</v>
      </c>
      <c r="I94" s="391">
        <v>42794</v>
      </c>
      <c r="J94" s="351">
        <v>176.4</v>
      </c>
      <c r="K94" s="351">
        <v>176.4</v>
      </c>
      <c r="L94" s="351">
        <v>176.4</v>
      </c>
      <c r="M94" s="351"/>
      <c r="N94" s="351"/>
      <c r="O94" s="351"/>
      <c r="P94" s="364">
        <f t="shared" si="9"/>
        <v>0</v>
      </c>
      <c r="Q94" s="351">
        <v>176.4</v>
      </c>
      <c r="R94" s="328"/>
      <c r="S94" s="328"/>
      <c r="T94" s="328"/>
      <c r="U94" s="333"/>
    </row>
    <row r="95" spans="1:21" ht="12.75">
      <c r="A95" s="513"/>
      <c r="B95" s="516"/>
      <c r="C95" s="477"/>
      <c r="D95" s="458"/>
      <c r="E95" s="458"/>
      <c r="F95" s="522"/>
      <c r="G95" s="218"/>
      <c r="H95" s="404">
        <v>10769</v>
      </c>
      <c r="I95" s="391">
        <v>42794</v>
      </c>
      <c r="J95" s="351">
        <v>94.5</v>
      </c>
      <c r="K95" s="351">
        <v>94.5</v>
      </c>
      <c r="L95" s="351">
        <v>94.5</v>
      </c>
      <c r="M95" s="351"/>
      <c r="N95" s="351"/>
      <c r="O95" s="351"/>
      <c r="P95" s="364">
        <f t="shared" si="9"/>
        <v>0</v>
      </c>
      <c r="Q95" s="351">
        <v>94.5</v>
      </c>
      <c r="R95" s="328"/>
      <c r="S95" s="328"/>
      <c r="T95" s="328"/>
      <c r="U95" s="333"/>
    </row>
    <row r="96" spans="1:21" ht="12.75">
      <c r="A96" s="513"/>
      <c r="B96" s="516"/>
      <c r="C96" s="477"/>
      <c r="D96" s="458"/>
      <c r="E96" s="458"/>
      <c r="F96" s="522"/>
      <c r="G96" s="218"/>
      <c r="H96" s="404">
        <v>10770</v>
      </c>
      <c r="I96" s="391">
        <v>42794</v>
      </c>
      <c r="J96" s="428">
        <v>226.8</v>
      </c>
      <c r="K96" s="428">
        <v>226.8</v>
      </c>
      <c r="L96" s="428">
        <v>226.8</v>
      </c>
      <c r="M96" s="351"/>
      <c r="N96" s="349"/>
      <c r="O96" s="349"/>
      <c r="P96" s="350">
        <f t="shared" si="9"/>
        <v>0</v>
      </c>
      <c r="Q96" s="428">
        <v>226.8</v>
      </c>
      <c r="R96" s="328" t="s">
        <v>264</v>
      </c>
      <c r="S96" s="328" t="s">
        <v>275</v>
      </c>
      <c r="T96" s="328" t="s">
        <v>248</v>
      </c>
      <c r="U96" s="332">
        <v>138.6</v>
      </c>
    </row>
    <row r="97" spans="1:21" ht="12.75">
      <c r="A97" s="513"/>
      <c r="B97" s="516"/>
      <c r="C97" s="477"/>
      <c r="D97" s="458"/>
      <c r="E97" s="458"/>
      <c r="F97" s="522"/>
      <c r="G97" s="218"/>
      <c r="H97" s="404">
        <v>10771</v>
      </c>
      <c r="I97" s="426">
        <v>42794</v>
      </c>
      <c r="J97" s="351">
        <v>126</v>
      </c>
      <c r="K97" s="351">
        <v>126</v>
      </c>
      <c r="L97" s="351">
        <v>126</v>
      </c>
      <c r="M97" s="351"/>
      <c r="N97" s="349"/>
      <c r="O97" s="349"/>
      <c r="P97" s="350">
        <f t="shared" si="9"/>
        <v>0</v>
      </c>
      <c r="Q97" s="351">
        <v>126</v>
      </c>
      <c r="R97" s="245"/>
      <c r="S97" s="245"/>
      <c r="T97" s="245"/>
      <c r="U97" s="427"/>
    </row>
    <row r="98" spans="1:21" ht="12.75">
      <c r="A98" s="513"/>
      <c r="B98" s="516"/>
      <c r="C98" s="477"/>
      <c r="D98" s="458"/>
      <c r="E98" s="458"/>
      <c r="F98" s="522"/>
      <c r="G98" s="218"/>
      <c r="H98" s="404">
        <v>10772</v>
      </c>
      <c r="I98" s="426">
        <v>42794</v>
      </c>
      <c r="J98" s="349">
        <v>577.67</v>
      </c>
      <c r="K98" s="349">
        <v>577.67</v>
      </c>
      <c r="L98" s="349">
        <v>577.67</v>
      </c>
      <c r="M98" s="351"/>
      <c r="N98" s="349"/>
      <c r="O98" s="349"/>
      <c r="P98" s="350">
        <f t="shared" si="9"/>
        <v>0</v>
      </c>
      <c r="Q98" s="349">
        <v>577.67</v>
      </c>
      <c r="R98" s="245"/>
      <c r="S98" s="245"/>
      <c r="T98" s="245"/>
      <c r="U98" s="427"/>
    </row>
    <row r="99" spans="1:17" ht="12.75">
      <c r="A99" s="513"/>
      <c r="B99" s="516"/>
      <c r="C99" s="477"/>
      <c r="D99" s="458"/>
      <c r="E99" s="458"/>
      <c r="F99" s="522"/>
      <c r="G99" s="218"/>
      <c r="H99" s="404">
        <v>10760</v>
      </c>
      <c r="I99" s="391">
        <v>42794</v>
      </c>
      <c r="J99" s="349">
        <v>11544.25</v>
      </c>
      <c r="K99" s="349">
        <v>11544.25</v>
      </c>
      <c r="L99" s="349">
        <v>11544.25</v>
      </c>
      <c r="M99" s="351"/>
      <c r="N99" s="349"/>
      <c r="O99" s="349"/>
      <c r="P99" s="350">
        <f t="shared" si="9"/>
        <v>0</v>
      </c>
      <c r="Q99" s="349">
        <v>11544.25</v>
      </c>
    </row>
    <row r="100" spans="1:17" ht="12.75">
      <c r="A100" s="225"/>
      <c r="B100" s="301" t="s">
        <v>13</v>
      </c>
      <c r="C100" s="201"/>
      <c r="D100" s="202"/>
      <c r="E100" s="200"/>
      <c r="F100" s="199"/>
      <c r="G100" s="242"/>
      <c r="H100" s="355"/>
      <c r="I100" s="356"/>
      <c r="J100" s="24">
        <f>SUM(J78:J99)</f>
        <v>25486.42</v>
      </c>
      <c r="K100" s="24">
        <f>SUM(K78:K99)</f>
        <v>24729.42</v>
      </c>
      <c r="L100" s="24">
        <f>SUM(L78:L99)</f>
        <v>15744.42</v>
      </c>
      <c r="M100" s="24">
        <f>SUM(M78:M99)</f>
        <v>8985.000000000002</v>
      </c>
      <c r="N100" s="24">
        <v>137</v>
      </c>
      <c r="O100" s="24">
        <f>SUM(O78:O99)</f>
        <v>757</v>
      </c>
      <c r="P100" s="24">
        <f>SUM(P78:P99)</f>
        <v>8848.000000000002</v>
      </c>
      <c r="Q100" s="24">
        <f>SUM(Q79:Q99)</f>
        <v>15744.42</v>
      </c>
    </row>
    <row r="101" spans="1:21" ht="12.75" customHeight="1">
      <c r="A101" s="513">
        <v>8</v>
      </c>
      <c r="B101" s="515" t="s">
        <v>20</v>
      </c>
      <c r="C101" s="461" t="s">
        <v>14</v>
      </c>
      <c r="D101" s="430">
        <v>633</v>
      </c>
      <c r="E101" s="457" t="s">
        <v>99</v>
      </c>
      <c r="F101" s="461" t="s">
        <v>14</v>
      </c>
      <c r="G101" s="457" t="s">
        <v>25</v>
      </c>
      <c r="H101" s="404">
        <v>207820</v>
      </c>
      <c r="I101" s="360">
        <v>42766</v>
      </c>
      <c r="J101" s="373">
        <v>16803.15</v>
      </c>
      <c r="K101" s="373">
        <v>16803.15</v>
      </c>
      <c r="L101" s="373">
        <v>0</v>
      </c>
      <c r="M101" s="374">
        <v>16803.15</v>
      </c>
      <c r="N101" s="355"/>
      <c r="O101" s="358"/>
      <c r="P101" s="350">
        <f aca="true" t="shared" si="10" ref="P101:P107">J101-N101-O101</f>
        <v>16803.15</v>
      </c>
      <c r="Q101" s="161">
        <v>0</v>
      </c>
      <c r="R101" s="328" t="s">
        <v>251</v>
      </c>
      <c r="S101" s="328" t="s">
        <v>252</v>
      </c>
      <c r="T101" s="328" t="s">
        <v>248</v>
      </c>
      <c r="U101" s="329">
        <v>16803.15</v>
      </c>
    </row>
    <row r="102" spans="1:17" ht="12.75" customHeight="1">
      <c r="A102" s="513"/>
      <c r="B102" s="516"/>
      <c r="C102" s="462"/>
      <c r="D102" s="431"/>
      <c r="E102" s="458"/>
      <c r="F102" s="462"/>
      <c r="G102" s="458"/>
      <c r="H102" s="349">
        <v>207951</v>
      </c>
      <c r="I102" s="391">
        <v>42794</v>
      </c>
      <c r="J102" s="349">
        <v>932.67</v>
      </c>
      <c r="K102" s="349">
        <v>932.67</v>
      </c>
      <c r="L102" s="349">
        <v>932.67</v>
      </c>
      <c r="M102" s="351"/>
      <c r="N102" s="349"/>
      <c r="O102" s="349"/>
      <c r="P102" s="350">
        <f t="shared" si="10"/>
        <v>932.67</v>
      </c>
      <c r="Q102" s="361"/>
    </row>
    <row r="103" spans="1:17" ht="12.75" customHeight="1">
      <c r="A103" s="513"/>
      <c r="B103" s="516"/>
      <c r="C103" s="462"/>
      <c r="D103" s="431"/>
      <c r="E103" s="458"/>
      <c r="F103" s="462"/>
      <c r="G103" s="458"/>
      <c r="H103" s="349">
        <v>207949</v>
      </c>
      <c r="I103" s="391">
        <v>42794</v>
      </c>
      <c r="J103" s="349">
        <v>177.75</v>
      </c>
      <c r="K103" s="349">
        <v>177.75</v>
      </c>
      <c r="L103" s="349">
        <v>177.75</v>
      </c>
      <c r="M103" s="351"/>
      <c r="N103" s="349"/>
      <c r="O103" s="349"/>
      <c r="P103" s="350">
        <f t="shared" si="10"/>
        <v>177.75</v>
      </c>
      <c r="Q103" s="361"/>
    </row>
    <row r="104" spans="1:17" ht="12.75" customHeight="1">
      <c r="A104" s="513"/>
      <c r="B104" s="516"/>
      <c r="C104" s="462"/>
      <c r="D104" s="431"/>
      <c r="E104" s="458"/>
      <c r="F104" s="462"/>
      <c r="G104" s="458"/>
      <c r="H104" s="349">
        <v>207948</v>
      </c>
      <c r="I104" s="391">
        <v>42794</v>
      </c>
      <c r="J104" s="351">
        <v>361.4</v>
      </c>
      <c r="K104" s="351">
        <v>361.4</v>
      </c>
      <c r="L104" s="351">
        <v>361.4</v>
      </c>
      <c r="M104" s="351"/>
      <c r="N104" s="351"/>
      <c r="O104" s="351"/>
      <c r="P104" s="350">
        <f t="shared" si="10"/>
        <v>361.4</v>
      </c>
      <c r="Q104" s="361"/>
    </row>
    <row r="105" spans="1:17" ht="12.75" customHeight="1">
      <c r="A105" s="513"/>
      <c r="B105" s="516"/>
      <c r="C105" s="462"/>
      <c r="D105" s="431"/>
      <c r="E105" s="458"/>
      <c r="F105" s="462"/>
      <c r="G105" s="458"/>
      <c r="H105" s="349">
        <v>207947</v>
      </c>
      <c r="I105" s="391">
        <v>42794</v>
      </c>
      <c r="J105" s="349">
        <v>888.55</v>
      </c>
      <c r="K105" s="349">
        <v>888.55</v>
      </c>
      <c r="L105" s="349">
        <v>888.55</v>
      </c>
      <c r="M105" s="351"/>
      <c r="N105" s="349"/>
      <c r="O105" s="349"/>
      <c r="P105" s="350">
        <f t="shared" si="10"/>
        <v>888.55</v>
      </c>
      <c r="Q105" s="161">
        <v>0</v>
      </c>
    </row>
    <row r="106" spans="1:17" ht="12.75" customHeight="1">
      <c r="A106" s="513"/>
      <c r="B106" s="516"/>
      <c r="C106" s="462"/>
      <c r="D106" s="431"/>
      <c r="E106" s="458"/>
      <c r="F106" s="462"/>
      <c r="G106" s="458"/>
      <c r="H106" s="349">
        <v>207950</v>
      </c>
      <c r="I106" s="391">
        <v>42794</v>
      </c>
      <c r="J106" s="351">
        <v>507.2</v>
      </c>
      <c r="K106" s="351">
        <v>507.2</v>
      </c>
      <c r="L106" s="351">
        <v>507.2</v>
      </c>
      <c r="M106" s="351"/>
      <c r="N106" s="351"/>
      <c r="O106" s="351"/>
      <c r="P106" s="351">
        <f t="shared" si="10"/>
        <v>507.2</v>
      </c>
      <c r="Q106" s="361"/>
    </row>
    <row r="107" spans="1:17" ht="12.75" customHeight="1">
      <c r="A107" s="513"/>
      <c r="B107" s="516"/>
      <c r="C107" s="462"/>
      <c r="D107" s="431"/>
      <c r="E107" s="458"/>
      <c r="F107" s="462"/>
      <c r="G107" s="458"/>
      <c r="H107" s="349">
        <v>207952</v>
      </c>
      <c r="I107" s="391">
        <v>42794</v>
      </c>
      <c r="J107" s="349">
        <v>21014.23</v>
      </c>
      <c r="K107" s="349">
        <v>21014.23</v>
      </c>
      <c r="L107" s="349">
        <v>21014.23</v>
      </c>
      <c r="M107" s="351"/>
      <c r="N107" s="349"/>
      <c r="O107" s="349"/>
      <c r="P107" s="349">
        <f t="shared" si="10"/>
        <v>21014.23</v>
      </c>
      <c r="Q107" s="361"/>
    </row>
    <row r="108" spans="1:17" ht="12.75" customHeight="1">
      <c r="A108" s="513"/>
      <c r="B108" s="516"/>
      <c r="C108" s="462"/>
      <c r="D108" s="431"/>
      <c r="E108" s="458"/>
      <c r="F108" s="462"/>
      <c r="G108" s="458"/>
      <c r="H108" s="349"/>
      <c r="I108" s="379"/>
      <c r="J108" s="349"/>
      <c r="K108" s="349"/>
      <c r="L108" s="349"/>
      <c r="M108" s="351"/>
      <c r="N108" s="349"/>
      <c r="O108" s="349"/>
      <c r="P108" s="349"/>
      <c r="Q108" s="361"/>
    </row>
    <row r="109" spans="1:17" ht="12.75">
      <c r="A109" s="225"/>
      <c r="B109" s="301" t="s">
        <v>13</v>
      </c>
      <c r="C109" s="243"/>
      <c r="D109" s="244"/>
      <c r="E109" s="242"/>
      <c r="F109" s="241"/>
      <c r="G109" s="242"/>
      <c r="H109" s="355"/>
      <c r="I109" s="356"/>
      <c r="J109" s="24">
        <f aca="true" t="shared" si="11" ref="J109:Q109">SUM(J101:J108)</f>
        <v>40684.95</v>
      </c>
      <c r="K109" s="24">
        <f t="shared" si="11"/>
        <v>40684.95</v>
      </c>
      <c r="L109" s="24">
        <f t="shared" si="11"/>
        <v>23881.8</v>
      </c>
      <c r="M109" s="29">
        <f t="shared" si="11"/>
        <v>16803.15</v>
      </c>
      <c r="N109" s="24">
        <f t="shared" si="11"/>
        <v>0</v>
      </c>
      <c r="O109" s="24">
        <f t="shared" si="11"/>
        <v>0</v>
      </c>
      <c r="P109" s="24">
        <f t="shared" si="11"/>
        <v>40684.95</v>
      </c>
      <c r="Q109" s="24">
        <f t="shared" si="11"/>
        <v>0</v>
      </c>
    </row>
    <row r="110" spans="1:21" ht="12.75">
      <c r="A110" s="512">
        <v>9</v>
      </c>
      <c r="B110" s="514" t="s">
        <v>68</v>
      </c>
      <c r="C110" s="489" t="s">
        <v>53</v>
      </c>
      <c r="D110" s="490">
        <v>230</v>
      </c>
      <c r="E110" s="482" t="s">
        <v>99</v>
      </c>
      <c r="F110" s="481" t="s">
        <v>53</v>
      </c>
      <c r="G110" s="482" t="s">
        <v>55</v>
      </c>
      <c r="H110" s="355">
        <v>72008509</v>
      </c>
      <c r="I110" s="360">
        <v>42766</v>
      </c>
      <c r="J110" s="358">
        <v>10976.5</v>
      </c>
      <c r="K110" s="358">
        <v>8516.25</v>
      </c>
      <c r="L110" s="358"/>
      <c r="M110" s="354">
        <v>8516.25</v>
      </c>
      <c r="N110" s="355"/>
      <c r="O110" s="358">
        <v>2460.25</v>
      </c>
      <c r="P110" s="350">
        <f aca="true" t="shared" si="12" ref="P110:P123">J110-N110-O110</f>
        <v>8516.25</v>
      </c>
      <c r="Q110" s="358">
        <v>0</v>
      </c>
      <c r="R110" s="328" t="s">
        <v>253</v>
      </c>
      <c r="S110" s="328" t="s">
        <v>254</v>
      </c>
      <c r="T110" s="328" t="s">
        <v>255</v>
      </c>
      <c r="U110" s="329">
        <v>4651.68</v>
      </c>
    </row>
    <row r="111" spans="1:18" ht="12.75">
      <c r="A111" s="513"/>
      <c r="B111" s="514"/>
      <c r="C111" s="489"/>
      <c r="D111" s="490"/>
      <c r="E111" s="482"/>
      <c r="F111" s="481"/>
      <c r="G111" s="482"/>
      <c r="H111" s="355">
        <v>72008591</v>
      </c>
      <c r="I111" s="360">
        <v>42765</v>
      </c>
      <c r="J111" s="358">
        <v>4651.68</v>
      </c>
      <c r="K111" s="358">
        <v>4264.04</v>
      </c>
      <c r="L111" s="358"/>
      <c r="M111" s="354">
        <v>4264.04</v>
      </c>
      <c r="N111" s="355"/>
      <c r="O111" s="358">
        <v>387.64</v>
      </c>
      <c r="P111" s="350">
        <f t="shared" si="12"/>
        <v>4264.04</v>
      </c>
      <c r="Q111" s="358">
        <v>0</v>
      </c>
      <c r="R111" s="330">
        <v>10976.5</v>
      </c>
    </row>
    <row r="112" spans="1:17" ht="12.75">
      <c r="A112" s="513"/>
      <c r="B112" s="514"/>
      <c r="C112" s="489"/>
      <c r="D112" s="490"/>
      <c r="E112" s="482"/>
      <c r="F112" s="481"/>
      <c r="G112" s="482"/>
      <c r="H112" s="355">
        <v>72008898</v>
      </c>
      <c r="I112" s="391">
        <v>42792</v>
      </c>
      <c r="J112" s="349">
        <v>4457.86</v>
      </c>
      <c r="K112" s="351">
        <v>3876.4</v>
      </c>
      <c r="L112" s="351">
        <v>3876.4</v>
      </c>
      <c r="M112" s="351"/>
      <c r="N112" s="349"/>
      <c r="O112" s="349">
        <v>581.46</v>
      </c>
      <c r="P112" s="350">
        <f t="shared" si="12"/>
        <v>3876.3999999999996</v>
      </c>
      <c r="Q112" s="355"/>
    </row>
    <row r="113" spans="1:17" ht="12.75">
      <c r="A113" s="513"/>
      <c r="B113" s="514"/>
      <c r="C113" s="489"/>
      <c r="D113" s="490"/>
      <c r="E113" s="482"/>
      <c r="F113" s="481"/>
      <c r="G113" s="482"/>
      <c r="H113" s="355">
        <v>72008796</v>
      </c>
      <c r="I113" s="391">
        <v>42794</v>
      </c>
      <c r="J113" s="349">
        <v>107.24</v>
      </c>
      <c r="K113" s="349">
        <v>107.24</v>
      </c>
      <c r="L113" s="349">
        <v>107.24</v>
      </c>
      <c r="M113" s="351"/>
      <c r="N113" s="349"/>
      <c r="O113" s="349"/>
      <c r="P113" s="350">
        <f t="shared" si="12"/>
        <v>107.24</v>
      </c>
      <c r="Q113" s="355"/>
    </row>
    <row r="114" spans="1:17" ht="12.75">
      <c r="A114" s="513"/>
      <c r="B114" s="514"/>
      <c r="C114" s="489"/>
      <c r="D114" s="490"/>
      <c r="E114" s="482"/>
      <c r="F114" s="481"/>
      <c r="G114" s="482"/>
      <c r="H114" s="355">
        <v>72008792</v>
      </c>
      <c r="I114" s="391">
        <v>42794</v>
      </c>
      <c r="J114" s="351">
        <v>82</v>
      </c>
      <c r="K114" s="351">
        <v>0</v>
      </c>
      <c r="L114" s="351">
        <v>0</v>
      </c>
      <c r="M114" s="351"/>
      <c r="N114" s="351"/>
      <c r="O114" s="351">
        <v>82</v>
      </c>
      <c r="P114" s="350">
        <f t="shared" si="12"/>
        <v>0</v>
      </c>
      <c r="Q114" s="355"/>
    </row>
    <row r="115" spans="1:17" ht="12.75">
      <c r="A115" s="513"/>
      <c r="B115" s="514"/>
      <c r="C115" s="489"/>
      <c r="D115" s="490"/>
      <c r="E115" s="482"/>
      <c r="F115" s="481"/>
      <c r="G115" s="482"/>
      <c r="H115" s="355">
        <v>72008791</v>
      </c>
      <c r="I115" s="391">
        <v>42794</v>
      </c>
      <c r="J115" s="349">
        <v>64.61</v>
      </c>
      <c r="K115" s="349">
        <v>64.61</v>
      </c>
      <c r="L115" s="349">
        <v>64.61</v>
      </c>
      <c r="M115" s="351"/>
      <c r="N115" s="349"/>
      <c r="O115" s="349"/>
      <c r="P115" s="350">
        <f t="shared" si="12"/>
        <v>64.61</v>
      </c>
      <c r="Q115" s="355"/>
    </row>
    <row r="116" spans="1:17" ht="12.75">
      <c r="A116" s="513"/>
      <c r="B116" s="514"/>
      <c r="C116" s="489"/>
      <c r="D116" s="490"/>
      <c r="E116" s="482"/>
      <c r="F116" s="481"/>
      <c r="G116" s="482"/>
      <c r="H116" s="355">
        <v>72008790</v>
      </c>
      <c r="I116" s="391">
        <v>42794</v>
      </c>
      <c r="J116" s="349">
        <v>45.22</v>
      </c>
      <c r="K116" s="349">
        <v>45.22</v>
      </c>
      <c r="L116" s="349">
        <v>45.22</v>
      </c>
      <c r="M116" s="351"/>
      <c r="N116" s="349"/>
      <c r="O116" s="349"/>
      <c r="P116" s="349">
        <f t="shared" si="12"/>
        <v>45.22</v>
      </c>
      <c r="Q116" s="349"/>
    </row>
    <row r="117" spans="1:17" ht="12.75">
      <c r="A117" s="513"/>
      <c r="B117" s="514"/>
      <c r="C117" s="489"/>
      <c r="D117" s="490"/>
      <c r="E117" s="482"/>
      <c r="F117" s="481"/>
      <c r="G117" s="482"/>
      <c r="H117" s="355">
        <v>72008795</v>
      </c>
      <c r="I117" s="391">
        <v>42794</v>
      </c>
      <c r="J117" s="349">
        <v>100.94</v>
      </c>
      <c r="K117" s="349">
        <v>100.94</v>
      </c>
      <c r="L117" s="349">
        <v>100.94</v>
      </c>
      <c r="M117" s="351"/>
      <c r="N117" s="349"/>
      <c r="O117" s="349"/>
      <c r="P117" s="349">
        <f t="shared" si="12"/>
        <v>100.94</v>
      </c>
      <c r="Q117" s="349"/>
    </row>
    <row r="118" spans="1:17" ht="12.75">
      <c r="A118" s="513"/>
      <c r="B118" s="514"/>
      <c r="C118" s="489"/>
      <c r="D118" s="490"/>
      <c r="E118" s="482"/>
      <c r="F118" s="481"/>
      <c r="G118" s="482"/>
      <c r="H118" s="355">
        <v>72008797</v>
      </c>
      <c r="I118" s="391">
        <v>42794</v>
      </c>
      <c r="J118" s="349">
        <v>182.94</v>
      </c>
      <c r="K118" s="349">
        <v>182.94</v>
      </c>
      <c r="L118" s="349">
        <v>182.94</v>
      </c>
      <c r="M118" s="351"/>
      <c r="N118" s="349"/>
      <c r="O118" s="349"/>
      <c r="P118" s="349">
        <f t="shared" si="12"/>
        <v>182.94</v>
      </c>
      <c r="Q118" s="349"/>
    </row>
    <row r="119" spans="1:17" ht="12.75">
      <c r="A119" s="513"/>
      <c r="B119" s="514"/>
      <c r="C119" s="489"/>
      <c r="D119" s="490"/>
      <c r="E119" s="482"/>
      <c r="F119" s="481"/>
      <c r="G119" s="482"/>
      <c r="H119" s="355">
        <v>72008805</v>
      </c>
      <c r="I119" s="360">
        <v>42793</v>
      </c>
      <c r="J119" s="349">
        <v>577.67</v>
      </c>
      <c r="K119" s="349">
        <v>577.67</v>
      </c>
      <c r="L119" s="349">
        <v>577.67</v>
      </c>
      <c r="M119" s="351"/>
      <c r="N119" s="349"/>
      <c r="O119" s="349"/>
      <c r="P119" s="349">
        <f t="shared" si="12"/>
        <v>577.67</v>
      </c>
      <c r="Q119" s="349"/>
    </row>
    <row r="120" spans="1:17" ht="12.75">
      <c r="A120" s="513"/>
      <c r="B120" s="514"/>
      <c r="C120" s="489"/>
      <c r="D120" s="490"/>
      <c r="E120" s="482"/>
      <c r="F120" s="481"/>
      <c r="G120" s="482"/>
      <c r="H120" s="355">
        <v>72008788</v>
      </c>
      <c r="I120" s="391">
        <v>42794</v>
      </c>
      <c r="J120" s="351">
        <v>378.5</v>
      </c>
      <c r="K120" s="351">
        <v>378.5</v>
      </c>
      <c r="L120" s="351">
        <v>378.5</v>
      </c>
      <c r="M120" s="351"/>
      <c r="N120" s="351"/>
      <c r="O120" s="351"/>
      <c r="P120" s="351">
        <f t="shared" si="12"/>
        <v>378.5</v>
      </c>
      <c r="Q120" s="349"/>
    </row>
    <row r="121" spans="1:17" ht="12.75">
      <c r="A121" s="513"/>
      <c r="B121" s="514"/>
      <c r="C121" s="489"/>
      <c r="D121" s="490"/>
      <c r="E121" s="482"/>
      <c r="F121" s="481"/>
      <c r="G121" s="482"/>
      <c r="H121" s="355">
        <v>72008793</v>
      </c>
      <c r="I121" s="391">
        <v>42794</v>
      </c>
      <c r="J121" s="349">
        <v>164.02</v>
      </c>
      <c r="K121" s="349">
        <v>0</v>
      </c>
      <c r="L121" s="349">
        <v>0</v>
      </c>
      <c r="M121" s="351"/>
      <c r="N121" s="349"/>
      <c r="O121" s="349">
        <v>164.02</v>
      </c>
      <c r="P121" s="351">
        <f t="shared" si="12"/>
        <v>0</v>
      </c>
      <c r="Q121" s="349"/>
    </row>
    <row r="122" spans="1:17" ht="12.75">
      <c r="A122" s="513"/>
      <c r="B122" s="514"/>
      <c r="C122" s="489"/>
      <c r="D122" s="490"/>
      <c r="E122" s="482"/>
      <c r="F122" s="481"/>
      <c r="G122" s="482"/>
      <c r="H122" s="355">
        <v>72008786</v>
      </c>
      <c r="I122" s="391">
        <v>42794</v>
      </c>
      <c r="J122" s="351">
        <v>1135.5</v>
      </c>
      <c r="K122" s="351">
        <v>757</v>
      </c>
      <c r="L122" s="351">
        <v>757</v>
      </c>
      <c r="M122" s="351"/>
      <c r="N122" s="351"/>
      <c r="O122" s="351">
        <v>378.5</v>
      </c>
      <c r="P122" s="351">
        <f t="shared" si="12"/>
        <v>757</v>
      </c>
      <c r="Q122" s="349"/>
    </row>
    <row r="123" spans="1:17" ht="12.75">
      <c r="A123" s="513"/>
      <c r="B123" s="514"/>
      <c r="C123" s="489"/>
      <c r="D123" s="490"/>
      <c r="E123" s="482"/>
      <c r="F123" s="481"/>
      <c r="G123" s="482"/>
      <c r="H123" s="355">
        <v>72008802</v>
      </c>
      <c r="I123" s="391">
        <v>42794</v>
      </c>
      <c r="J123" s="161">
        <v>12112</v>
      </c>
      <c r="K123" s="161">
        <v>11165.75</v>
      </c>
      <c r="L123" s="161">
        <v>11165.75</v>
      </c>
      <c r="M123" s="351"/>
      <c r="N123" s="361"/>
      <c r="O123" s="161">
        <v>946.25</v>
      </c>
      <c r="P123" s="351">
        <f t="shared" si="12"/>
        <v>11165.75</v>
      </c>
      <c r="Q123" s="361"/>
    </row>
    <row r="124" spans="1:17" ht="12.75">
      <c r="A124" s="225"/>
      <c r="B124" s="301" t="s">
        <v>13</v>
      </c>
      <c r="C124" s="201"/>
      <c r="D124" s="202"/>
      <c r="E124" s="200"/>
      <c r="F124" s="199"/>
      <c r="G124" s="200"/>
      <c r="H124" s="355"/>
      <c r="I124" s="356"/>
      <c r="J124" s="24">
        <f aca="true" t="shared" si="13" ref="J124:Q124">SUM(J110:J123)</f>
        <v>35036.68</v>
      </c>
      <c r="K124" s="24">
        <f t="shared" si="13"/>
        <v>30036.56</v>
      </c>
      <c r="L124" s="24">
        <f>SUM(L110:L123)</f>
        <v>17256.27</v>
      </c>
      <c r="M124" s="29">
        <f t="shared" si="13"/>
        <v>12780.29</v>
      </c>
      <c r="N124" s="24">
        <f t="shared" si="13"/>
        <v>0</v>
      </c>
      <c r="O124" s="24">
        <f t="shared" si="13"/>
        <v>5000.12</v>
      </c>
      <c r="P124" s="24">
        <f t="shared" si="13"/>
        <v>30036.56</v>
      </c>
      <c r="Q124" s="24">
        <f t="shared" si="13"/>
        <v>0</v>
      </c>
    </row>
    <row r="125" spans="1:21" ht="12.75" customHeight="1">
      <c r="A125" s="540">
        <v>10</v>
      </c>
      <c r="B125" s="515" t="s">
        <v>46</v>
      </c>
      <c r="C125" s="465" t="s">
        <v>19</v>
      </c>
      <c r="D125" s="467">
        <v>821</v>
      </c>
      <c r="E125" s="467" t="s">
        <v>99</v>
      </c>
      <c r="F125" s="465" t="s">
        <v>19</v>
      </c>
      <c r="G125" s="467" t="s">
        <v>49</v>
      </c>
      <c r="H125" s="355">
        <v>8472</v>
      </c>
      <c r="I125" s="360">
        <v>42766</v>
      </c>
      <c r="J125" s="358">
        <v>10194.42</v>
      </c>
      <c r="K125" s="358">
        <v>10194.42</v>
      </c>
      <c r="L125" s="358"/>
      <c r="M125" s="354">
        <v>10194.42</v>
      </c>
      <c r="N125" s="354"/>
      <c r="O125" s="358"/>
      <c r="P125" s="350">
        <f>J125-N125-O125</f>
        <v>10194.42</v>
      </c>
      <c r="Q125" s="161">
        <v>0</v>
      </c>
      <c r="R125" s="328" t="s">
        <v>249</v>
      </c>
      <c r="S125" s="328" t="s">
        <v>250</v>
      </c>
      <c r="T125" s="328" t="s">
        <v>248</v>
      </c>
      <c r="U125" s="329">
        <v>10194.42</v>
      </c>
    </row>
    <row r="126" spans="1:17" ht="12.75">
      <c r="A126" s="541"/>
      <c r="B126" s="516"/>
      <c r="C126" s="466"/>
      <c r="D126" s="468"/>
      <c r="E126" s="468"/>
      <c r="F126" s="466"/>
      <c r="G126" s="468"/>
      <c r="H126" s="349">
        <v>8475</v>
      </c>
      <c r="I126" s="391">
        <v>42794</v>
      </c>
      <c r="J126" s="349">
        <v>4526.22</v>
      </c>
      <c r="K126" s="349">
        <v>4526.22</v>
      </c>
      <c r="L126" s="349">
        <v>4526.22</v>
      </c>
      <c r="M126" s="351"/>
      <c r="N126" s="349"/>
      <c r="O126" s="349"/>
      <c r="P126" s="349">
        <f aca="true" t="shared" si="14" ref="P126:P132">J126-N126-O126-Q126</f>
        <v>0</v>
      </c>
      <c r="Q126" s="349">
        <v>4526.22</v>
      </c>
    </row>
    <row r="127" spans="1:17" ht="12.75">
      <c r="A127" s="541"/>
      <c r="B127" s="516"/>
      <c r="C127" s="466"/>
      <c r="D127" s="468"/>
      <c r="E127" s="468"/>
      <c r="F127" s="466"/>
      <c r="G127" s="468"/>
      <c r="H127" s="349">
        <v>8481</v>
      </c>
      <c r="I127" s="391">
        <v>42794</v>
      </c>
      <c r="J127" s="351">
        <v>1056.4</v>
      </c>
      <c r="K127" s="351">
        <v>1056.4</v>
      </c>
      <c r="L127" s="351">
        <v>1056.4</v>
      </c>
      <c r="M127" s="351"/>
      <c r="N127" s="351"/>
      <c r="O127" s="351"/>
      <c r="P127" s="349">
        <f t="shared" si="14"/>
        <v>0</v>
      </c>
      <c r="Q127" s="351">
        <v>1056.4</v>
      </c>
    </row>
    <row r="128" spans="1:17" ht="12.75">
      <c r="A128" s="541"/>
      <c r="B128" s="516"/>
      <c r="C128" s="466"/>
      <c r="D128" s="468"/>
      <c r="E128" s="468"/>
      <c r="F128" s="466"/>
      <c r="G128" s="468"/>
      <c r="H128" s="349">
        <v>8480</v>
      </c>
      <c r="I128" s="391">
        <v>42794</v>
      </c>
      <c r="J128" s="349">
        <v>189.25</v>
      </c>
      <c r="K128" s="349">
        <v>189.25</v>
      </c>
      <c r="L128" s="349">
        <v>189.25</v>
      </c>
      <c r="M128" s="351"/>
      <c r="N128" s="349"/>
      <c r="O128" s="349"/>
      <c r="P128" s="349">
        <f t="shared" si="14"/>
        <v>0</v>
      </c>
      <c r="Q128" s="349">
        <v>189.25</v>
      </c>
    </row>
    <row r="129" spans="1:17" ht="12.75">
      <c r="A129" s="541"/>
      <c r="B129" s="516"/>
      <c r="C129" s="466"/>
      <c r="D129" s="468"/>
      <c r="E129" s="468"/>
      <c r="F129" s="466"/>
      <c r="G129" s="468"/>
      <c r="H129" s="349">
        <v>8479</v>
      </c>
      <c r="I129" s="391">
        <v>42794</v>
      </c>
      <c r="J129" s="351">
        <v>761.1</v>
      </c>
      <c r="K129" s="351">
        <v>761.1</v>
      </c>
      <c r="L129" s="351">
        <v>761.1</v>
      </c>
      <c r="M129" s="351"/>
      <c r="N129" s="351"/>
      <c r="O129" s="351"/>
      <c r="P129" s="349">
        <f t="shared" si="14"/>
        <v>0</v>
      </c>
      <c r="Q129" s="351">
        <v>761.1</v>
      </c>
    </row>
    <row r="130" spans="1:17" ht="12.75">
      <c r="A130" s="541"/>
      <c r="B130" s="516"/>
      <c r="C130" s="466"/>
      <c r="D130" s="468"/>
      <c r="E130" s="468"/>
      <c r="F130" s="466"/>
      <c r="G130" s="468"/>
      <c r="H130" s="349">
        <v>8478</v>
      </c>
      <c r="I130" s="391">
        <v>42794</v>
      </c>
      <c r="J130" s="349">
        <v>4247.14</v>
      </c>
      <c r="K130" s="349">
        <v>4247.14</v>
      </c>
      <c r="L130" s="349">
        <v>4247.14</v>
      </c>
      <c r="M130" s="351"/>
      <c r="N130" s="349"/>
      <c r="O130" s="349"/>
      <c r="P130" s="349">
        <f t="shared" si="14"/>
        <v>0</v>
      </c>
      <c r="Q130" s="349">
        <v>4247.14</v>
      </c>
    </row>
    <row r="131" spans="1:17" ht="12.75">
      <c r="A131" s="541"/>
      <c r="B131" s="516"/>
      <c r="C131" s="466"/>
      <c r="D131" s="468"/>
      <c r="E131" s="468"/>
      <c r="F131" s="466"/>
      <c r="G131" s="468"/>
      <c r="H131" s="349">
        <v>8477</v>
      </c>
      <c r="I131" s="391">
        <v>42794</v>
      </c>
      <c r="J131" s="349">
        <v>2147.24</v>
      </c>
      <c r="K131" s="349">
        <v>2147.24</v>
      </c>
      <c r="L131" s="349">
        <v>2147.24</v>
      </c>
      <c r="M131" s="351"/>
      <c r="N131" s="349"/>
      <c r="O131" s="349"/>
      <c r="P131" s="349">
        <f t="shared" si="14"/>
        <v>0</v>
      </c>
      <c r="Q131" s="349">
        <v>2147.24</v>
      </c>
    </row>
    <row r="132" spans="1:17" ht="12.75">
      <c r="A132" s="541"/>
      <c r="B132" s="516"/>
      <c r="C132" s="466"/>
      <c r="D132" s="468"/>
      <c r="E132" s="468"/>
      <c r="F132" s="466"/>
      <c r="G132" s="468"/>
      <c r="H132" s="349">
        <v>8476</v>
      </c>
      <c r="I132" s="391">
        <v>42794</v>
      </c>
      <c r="J132" s="349">
        <v>3201.87</v>
      </c>
      <c r="K132" s="349">
        <v>3201.87</v>
      </c>
      <c r="L132" s="349">
        <v>3201.87</v>
      </c>
      <c r="M132" s="351"/>
      <c r="N132" s="349"/>
      <c r="O132" s="349"/>
      <c r="P132" s="349">
        <f t="shared" si="14"/>
        <v>0</v>
      </c>
      <c r="Q132" s="349">
        <v>3201.87</v>
      </c>
    </row>
    <row r="133" spans="1:17" ht="12.75">
      <c r="A133" s="225"/>
      <c r="B133" s="301" t="s">
        <v>13</v>
      </c>
      <c r="C133" s="232"/>
      <c r="D133" s="3"/>
      <c r="E133" s="233"/>
      <c r="F133" s="234"/>
      <c r="G133" s="233"/>
      <c r="H133" s="26"/>
      <c r="I133" s="30"/>
      <c r="J133" s="24">
        <f aca="true" t="shared" si="15" ref="J133:Q133">SUM(J125:J132)</f>
        <v>26323.639999999996</v>
      </c>
      <c r="K133" s="24">
        <f t="shared" si="15"/>
        <v>26323.639999999996</v>
      </c>
      <c r="L133" s="24">
        <f t="shared" si="15"/>
        <v>16129.220000000001</v>
      </c>
      <c r="M133" s="29">
        <f t="shared" si="15"/>
        <v>10194.42</v>
      </c>
      <c r="N133" s="24">
        <f t="shared" si="15"/>
        <v>0</v>
      </c>
      <c r="O133" s="24">
        <f t="shared" si="15"/>
        <v>0</v>
      </c>
      <c r="P133" s="24">
        <f t="shared" si="15"/>
        <v>10194.42</v>
      </c>
      <c r="Q133" s="24">
        <f t="shared" si="15"/>
        <v>16129.220000000001</v>
      </c>
    </row>
    <row r="134" spans="1:21" ht="13.5" customHeight="1">
      <c r="A134" s="540">
        <v>11</v>
      </c>
      <c r="B134" s="515" t="s">
        <v>52</v>
      </c>
      <c r="C134" s="502" t="s">
        <v>23</v>
      </c>
      <c r="D134" s="474">
        <v>645</v>
      </c>
      <c r="E134" s="527" t="s">
        <v>99</v>
      </c>
      <c r="F134" s="502" t="s">
        <v>23</v>
      </c>
      <c r="G134" s="474" t="s">
        <v>24</v>
      </c>
      <c r="H134" s="410">
        <v>1095</v>
      </c>
      <c r="I134" s="391">
        <v>42766</v>
      </c>
      <c r="J134" s="377">
        <v>4352.75</v>
      </c>
      <c r="K134" s="377">
        <v>4352.75</v>
      </c>
      <c r="L134" s="377"/>
      <c r="M134" s="411">
        <v>4352.75</v>
      </c>
      <c r="N134" s="376"/>
      <c r="O134" s="377"/>
      <c r="P134" s="350">
        <f>J134-N134-O134</f>
        <v>4352.75</v>
      </c>
      <c r="Q134" s="161">
        <v>0</v>
      </c>
      <c r="R134" s="328" t="s">
        <v>246</v>
      </c>
      <c r="S134" s="328" t="s">
        <v>247</v>
      </c>
      <c r="T134" s="328" t="s">
        <v>248</v>
      </c>
      <c r="U134" s="329">
        <v>4352.75</v>
      </c>
    </row>
    <row r="135" spans="1:17" ht="12.75">
      <c r="A135" s="541"/>
      <c r="B135" s="516"/>
      <c r="C135" s="503"/>
      <c r="D135" s="475"/>
      <c r="E135" s="528"/>
      <c r="F135" s="503"/>
      <c r="G135" s="475"/>
      <c r="H135" s="349">
        <v>876</v>
      </c>
      <c r="I135" s="391">
        <v>42794</v>
      </c>
      <c r="J135" s="349">
        <v>182.94</v>
      </c>
      <c r="K135" s="349">
        <v>182.94</v>
      </c>
      <c r="L135" s="349">
        <v>182.94</v>
      </c>
      <c r="M135" s="351"/>
      <c r="N135" s="349"/>
      <c r="O135" s="349"/>
      <c r="P135" s="350">
        <f aca="true" t="shared" si="16" ref="P135:P149">J135-N135-O135-Q135</f>
        <v>0</v>
      </c>
      <c r="Q135" s="349">
        <v>182.94</v>
      </c>
    </row>
    <row r="136" spans="1:17" ht="12.75">
      <c r="A136" s="541"/>
      <c r="B136" s="516"/>
      <c r="C136" s="503"/>
      <c r="D136" s="475"/>
      <c r="E136" s="528"/>
      <c r="F136" s="503"/>
      <c r="G136" s="475"/>
      <c r="H136" s="349">
        <v>877</v>
      </c>
      <c r="I136" s="391">
        <v>42794</v>
      </c>
      <c r="J136" s="349">
        <v>109.83</v>
      </c>
      <c r="K136" s="349">
        <v>109.83</v>
      </c>
      <c r="L136" s="349">
        <v>109.83</v>
      </c>
      <c r="M136" s="351"/>
      <c r="N136" s="349"/>
      <c r="O136" s="349"/>
      <c r="P136" s="350">
        <f t="shared" si="16"/>
        <v>0</v>
      </c>
      <c r="Q136" s="349">
        <v>109.83</v>
      </c>
    </row>
    <row r="137" spans="1:17" ht="12.75">
      <c r="A137" s="541"/>
      <c r="B137" s="516"/>
      <c r="C137" s="503"/>
      <c r="D137" s="475"/>
      <c r="E137" s="528"/>
      <c r="F137" s="503"/>
      <c r="G137" s="475"/>
      <c r="H137" s="349">
        <v>878</v>
      </c>
      <c r="I137" s="391">
        <v>42794</v>
      </c>
      <c r="J137" s="351">
        <v>151.4</v>
      </c>
      <c r="K137" s="351">
        <v>151.4</v>
      </c>
      <c r="L137" s="351">
        <v>151.4</v>
      </c>
      <c r="M137" s="351"/>
      <c r="N137" s="349"/>
      <c r="O137" s="349"/>
      <c r="P137" s="350">
        <f t="shared" si="16"/>
        <v>0</v>
      </c>
      <c r="Q137" s="351">
        <v>151.4</v>
      </c>
    </row>
    <row r="138" spans="1:17" ht="12.75">
      <c r="A138" s="541"/>
      <c r="B138" s="516"/>
      <c r="C138" s="503"/>
      <c r="D138" s="475"/>
      <c r="E138" s="528"/>
      <c r="F138" s="503"/>
      <c r="G138" s="475"/>
      <c r="H138" s="349">
        <v>879</v>
      </c>
      <c r="I138" s="391">
        <v>42794</v>
      </c>
      <c r="J138" s="349">
        <v>170.33</v>
      </c>
      <c r="K138" s="349">
        <v>170.33</v>
      </c>
      <c r="L138" s="349">
        <v>170.33</v>
      </c>
      <c r="M138" s="351"/>
      <c r="N138" s="349"/>
      <c r="O138" s="349"/>
      <c r="P138" s="350">
        <f t="shared" si="16"/>
        <v>0</v>
      </c>
      <c r="Q138" s="349">
        <v>170.33</v>
      </c>
    </row>
    <row r="139" spans="1:17" ht="12.75">
      <c r="A139" s="541"/>
      <c r="B139" s="516"/>
      <c r="C139" s="503"/>
      <c r="D139" s="475"/>
      <c r="E139" s="528"/>
      <c r="F139" s="503"/>
      <c r="G139" s="475"/>
      <c r="H139" s="349">
        <v>880</v>
      </c>
      <c r="I139" s="391">
        <v>42794</v>
      </c>
      <c r="J139" s="351">
        <v>151.4</v>
      </c>
      <c r="K139" s="351">
        <v>151.4</v>
      </c>
      <c r="L139" s="351">
        <v>151.4</v>
      </c>
      <c r="M139" s="351"/>
      <c r="N139" s="349"/>
      <c r="O139" s="349"/>
      <c r="P139" s="350">
        <f t="shared" si="16"/>
        <v>0</v>
      </c>
      <c r="Q139" s="351">
        <v>151.4</v>
      </c>
    </row>
    <row r="140" spans="1:17" ht="12.75">
      <c r="A140" s="541"/>
      <c r="B140" s="516"/>
      <c r="C140" s="503"/>
      <c r="D140" s="475"/>
      <c r="E140" s="528"/>
      <c r="F140" s="503"/>
      <c r="G140" s="475"/>
      <c r="H140" s="349">
        <v>884</v>
      </c>
      <c r="I140" s="391">
        <v>42794</v>
      </c>
      <c r="J140" s="349">
        <v>119.86</v>
      </c>
      <c r="K140" s="349">
        <v>119.86</v>
      </c>
      <c r="L140" s="349">
        <v>119.86</v>
      </c>
      <c r="M140" s="351"/>
      <c r="N140" s="349"/>
      <c r="O140" s="349"/>
      <c r="P140" s="350">
        <f t="shared" si="16"/>
        <v>0</v>
      </c>
      <c r="Q140" s="349">
        <v>119.86</v>
      </c>
    </row>
    <row r="141" spans="1:17" ht="12.75">
      <c r="A141" s="541"/>
      <c r="B141" s="516"/>
      <c r="C141" s="503"/>
      <c r="D141" s="475"/>
      <c r="E141" s="528"/>
      <c r="F141" s="503"/>
      <c r="G141" s="475"/>
      <c r="H141" s="349">
        <v>882</v>
      </c>
      <c r="I141" s="391">
        <v>42794</v>
      </c>
      <c r="J141" s="349">
        <v>157.71</v>
      </c>
      <c r="K141" s="349">
        <v>157.71</v>
      </c>
      <c r="L141" s="349">
        <v>157.71</v>
      </c>
      <c r="M141" s="351"/>
      <c r="N141" s="349"/>
      <c r="O141" s="349"/>
      <c r="P141" s="350">
        <f t="shared" si="16"/>
        <v>0</v>
      </c>
      <c r="Q141" s="349">
        <v>157.71</v>
      </c>
    </row>
    <row r="142" spans="1:17" ht="12.75">
      <c r="A142" s="541"/>
      <c r="B142" s="516"/>
      <c r="C142" s="503"/>
      <c r="D142" s="475"/>
      <c r="E142" s="528"/>
      <c r="F142" s="503"/>
      <c r="G142" s="475"/>
      <c r="H142" s="349">
        <v>322</v>
      </c>
      <c r="I142" s="391">
        <v>42794</v>
      </c>
      <c r="J142" s="349">
        <v>132.48</v>
      </c>
      <c r="K142" s="349">
        <v>132.48</v>
      </c>
      <c r="L142" s="349">
        <v>132.48</v>
      </c>
      <c r="M142" s="351"/>
      <c r="N142" s="349"/>
      <c r="O142" s="349"/>
      <c r="P142" s="350">
        <f t="shared" si="16"/>
        <v>0</v>
      </c>
      <c r="Q142" s="349">
        <v>132.48</v>
      </c>
    </row>
    <row r="143" spans="1:17" ht="12.75">
      <c r="A143" s="541"/>
      <c r="B143" s="516"/>
      <c r="C143" s="503"/>
      <c r="D143" s="475"/>
      <c r="E143" s="528"/>
      <c r="F143" s="503"/>
      <c r="G143" s="475"/>
      <c r="H143" s="349">
        <v>513</v>
      </c>
      <c r="I143" s="391">
        <v>42794</v>
      </c>
      <c r="J143" s="349">
        <v>63.08</v>
      </c>
      <c r="K143" s="349">
        <v>63.08</v>
      </c>
      <c r="L143" s="349">
        <v>63.08</v>
      </c>
      <c r="M143" s="351"/>
      <c r="N143" s="349"/>
      <c r="O143" s="349"/>
      <c r="P143" s="350">
        <f t="shared" si="16"/>
        <v>0</v>
      </c>
      <c r="Q143" s="349">
        <v>63.08</v>
      </c>
    </row>
    <row r="144" spans="1:17" ht="12.75">
      <c r="A144" s="541"/>
      <c r="B144" s="516"/>
      <c r="C144" s="503"/>
      <c r="D144" s="475"/>
      <c r="E144" s="528"/>
      <c r="F144" s="503"/>
      <c r="G144" s="475"/>
      <c r="H144" s="349">
        <v>514</v>
      </c>
      <c r="I144" s="360">
        <v>42794</v>
      </c>
      <c r="J144" s="349">
        <v>94.63</v>
      </c>
      <c r="K144" s="349">
        <v>88.32</v>
      </c>
      <c r="L144" s="349">
        <v>88.32</v>
      </c>
      <c r="M144" s="351"/>
      <c r="N144" s="349"/>
      <c r="O144" s="349">
        <v>6.31</v>
      </c>
      <c r="P144" s="350">
        <f t="shared" si="16"/>
        <v>0</v>
      </c>
      <c r="Q144" s="349">
        <v>88.32</v>
      </c>
    </row>
    <row r="145" spans="1:17" ht="12.75">
      <c r="A145" s="541"/>
      <c r="B145" s="516"/>
      <c r="C145" s="503"/>
      <c r="D145" s="475"/>
      <c r="E145" s="528"/>
      <c r="F145" s="503"/>
      <c r="G145" s="475"/>
      <c r="H145" s="349">
        <v>227</v>
      </c>
      <c r="I145" s="360">
        <v>42794</v>
      </c>
      <c r="J145" s="349">
        <v>157.71</v>
      </c>
      <c r="K145" s="349">
        <v>157.71</v>
      </c>
      <c r="L145" s="349">
        <v>157.71</v>
      </c>
      <c r="M145" s="351"/>
      <c r="N145" s="349"/>
      <c r="O145" s="349"/>
      <c r="P145" s="350">
        <f t="shared" si="16"/>
        <v>0</v>
      </c>
      <c r="Q145" s="349">
        <v>157.71</v>
      </c>
    </row>
    <row r="146" spans="1:17" ht="12.75">
      <c r="A146" s="541"/>
      <c r="B146" s="516"/>
      <c r="C146" s="503"/>
      <c r="D146" s="475"/>
      <c r="E146" s="528"/>
      <c r="F146" s="503"/>
      <c r="G146" s="475"/>
      <c r="H146" s="349">
        <v>881</v>
      </c>
      <c r="I146" s="360">
        <v>42794</v>
      </c>
      <c r="J146" s="349">
        <v>510.99</v>
      </c>
      <c r="K146" s="349">
        <v>510.99</v>
      </c>
      <c r="L146" s="349">
        <v>510.99</v>
      </c>
      <c r="M146" s="351"/>
      <c r="N146" s="349"/>
      <c r="O146" s="349"/>
      <c r="P146" s="350">
        <f t="shared" si="16"/>
        <v>0</v>
      </c>
      <c r="Q146" s="349">
        <v>510.99</v>
      </c>
    </row>
    <row r="147" spans="1:17" ht="12.75">
      <c r="A147" s="541"/>
      <c r="B147" s="516"/>
      <c r="C147" s="503"/>
      <c r="D147" s="475"/>
      <c r="E147" s="528"/>
      <c r="F147" s="503"/>
      <c r="G147" s="475"/>
      <c r="H147" s="349">
        <v>886</v>
      </c>
      <c r="I147" s="360">
        <v>42794</v>
      </c>
      <c r="J147" s="351">
        <v>2907.3</v>
      </c>
      <c r="K147" s="351">
        <v>2907.3</v>
      </c>
      <c r="L147" s="351">
        <v>2907.3</v>
      </c>
      <c r="M147" s="351"/>
      <c r="N147" s="351"/>
      <c r="O147" s="351"/>
      <c r="P147" s="350">
        <f t="shared" si="16"/>
        <v>0</v>
      </c>
      <c r="Q147" s="351">
        <v>2907.3</v>
      </c>
    </row>
    <row r="148" spans="1:17" ht="12.75">
      <c r="A148" s="541"/>
      <c r="B148" s="516"/>
      <c r="C148" s="503"/>
      <c r="D148" s="475"/>
      <c r="E148" s="528"/>
      <c r="F148" s="503"/>
      <c r="G148" s="475"/>
      <c r="H148" s="349">
        <v>887</v>
      </c>
      <c r="I148" s="360">
        <v>42794</v>
      </c>
      <c r="J148" s="349">
        <v>6245.25</v>
      </c>
      <c r="K148" s="349">
        <v>6245.25</v>
      </c>
      <c r="L148" s="349">
        <v>6245.25</v>
      </c>
      <c r="M148" s="351"/>
      <c r="N148" s="349"/>
      <c r="O148" s="349"/>
      <c r="P148" s="350">
        <f t="shared" si="16"/>
        <v>0</v>
      </c>
      <c r="Q148" s="349">
        <v>6245.25</v>
      </c>
    </row>
    <row r="149" spans="1:17" ht="12.75">
      <c r="A149" s="542"/>
      <c r="B149" s="531"/>
      <c r="C149" s="530"/>
      <c r="D149" s="507"/>
      <c r="E149" s="529"/>
      <c r="F149" s="530"/>
      <c r="G149" s="507"/>
      <c r="H149" s="349">
        <v>550</v>
      </c>
      <c r="I149" s="360">
        <v>42794</v>
      </c>
      <c r="J149" s="349">
        <v>25.84</v>
      </c>
      <c r="K149" s="349">
        <v>25.84</v>
      </c>
      <c r="L149" s="349">
        <v>25.84</v>
      </c>
      <c r="M149" s="351"/>
      <c r="N149" s="349"/>
      <c r="O149" s="349"/>
      <c r="P149" s="350">
        <f t="shared" si="16"/>
        <v>0</v>
      </c>
      <c r="Q149" s="349">
        <v>25.84</v>
      </c>
    </row>
    <row r="150" spans="1:17" ht="12.75">
      <c r="A150" s="225"/>
      <c r="B150" s="301" t="s">
        <v>13</v>
      </c>
      <c r="C150" s="201"/>
      <c r="D150" s="197"/>
      <c r="E150" s="58"/>
      <c r="F150" s="199"/>
      <c r="G150" s="58"/>
      <c r="H150" s="361"/>
      <c r="I150" s="362"/>
      <c r="J150" s="57">
        <f aca="true" t="shared" si="17" ref="J150:Q150">SUM(J134:J149)</f>
        <v>15533.499999999998</v>
      </c>
      <c r="K150" s="57">
        <f t="shared" si="17"/>
        <v>15527.189999999999</v>
      </c>
      <c r="L150" s="429">
        <f t="shared" si="17"/>
        <v>11174.44</v>
      </c>
      <c r="M150" s="175">
        <f t="shared" si="17"/>
        <v>4352.75</v>
      </c>
      <c r="N150" s="57">
        <f t="shared" si="17"/>
        <v>0</v>
      </c>
      <c r="O150" s="57">
        <f t="shared" si="17"/>
        <v>6.31</v>
      </c>
      <c r="P150" s="57">
        <f t="shared" si="17"/>
        <v>4352.75</v>
      </c>
      <c r="Q150" s="57">
        <f t="shared" si="17"/>
        <v>11174.44</v>
      </c>
    </row>
    <row r="151" spans="1:17" ht="12.75">
      <c r="A151" s="512">
        <v>12</v>
      </c>
      <c r="B151" s="510" t="s">
        <v>33</v>
      </c>
      <c r="C151" s="461" t="s">
        <v>14</v>
      </c>
      <c r="D151" s="430">
        <v>19</v>
      </c>
      <c r="E151" s="463" t="s">
        <v>99</v>
      </c>
      <c r="F151" s="465" t="s">
        <v>14</v>
      </c>
      <c r="G151" s="543" t="s">
        <v>41</v>
      </c>
      <c r="H151" s="349">
        <v>3055</v>
      </c>
      <c r="I151" s="391">
        <v>42794</v>
      </c>
      <c r="J151" s="349">
        <v>505.04</v>
      </c>
      <c r="K151" s="349">
        <v>505.04</v>
      </c>
      <c r="L151" s="349">
        <v>505.04</v>
      </c>
      <c r="M151" s="351"/>
      <c r="N151" s="349"/>
      <c r="O151" s="349"/>
      <c r="P151" s="161">
        <f>J151-N151-O151</f>
        <v>505.04</v>
      </c>
      <c r="Q151" s="57"/>
    </row>
    <row r="152" spans="1:17" ht="12.75">
      <c r="A152" s="513"/>
      <c r="B152" s="511"/>
      <c r="C152" s="462"/>
      <c r="D152" s="431"/>
      <c r="E152" s="464"/>
      <c r="F152" s="466"/>
      <c r="G152" s="544"/>
      <c r="H152" s="349"/>
      <c r="I152" s="379"/>
      <c r="J152" s="349"/>
      <c r="K152" s="349"/>
      <c r="L152" s="349"/>
      <c r="M152" s="351"/>
      <c r="N152" s="349"/>
      <c r="O152" s="349"/>
      <c r="P152" s="349"/>
      <c r="Q152" s="57"/>
    </row>
    <row r="153" spans="1:17" ht="13.5" customHeight="1">
      <c r="A153" s="513"/>
      <c r="B153" s="511"/>
      <c r="C153" s="462"/>
      <c r="D153" s="431"/>
      <c r="E153" s="464"/>
      <c r="F153" s="466"/>
      <c r="G153" s="544"/>
      <c r="H153" s="355"/>
      <c r="I153" s="363"/>
      <c r="J153" s="358"/>
      <c r="K153" s="358"/>
      <c r="L153" s="358"/>
      <c r="M153" s="354"/>
      <c r="N153" s="358"/>
      <c r="O153" s="358"/>
      <c r="P153" s="358"/>
      <c r="Q153" s="57"/>
    </row>
    <row r="154" spans="1:17" ht="12.75">
      <c r="A154" s="513"/>
      <c r="B154" s="511"/>
      <c r="C154" s="462"/>
      <c r="D154" s="431"/>
      <c r="E154" s="464"/>
      <c r="F154" s="466"/>
      <c r="G154" s="544"/>
      <c r="H154" s="355"/>
      <c r="I154" s="356"/>
      <c r="J154" s="358"/>
      <c r="K154" s="358"/>
      <c r="L154" s="358"/>
      <c r="M154" s="354"/>
      <c r="N154" s="358"/>
      <c r="O154" s="358"/>
      <c r="P154" s="358"/>
      <c r="Q154" s="57"/>
    </row>
    <row r="155" spans="1:17" ht="15" customHeight="1">
      <c r="A155" s="284"/>
      <c r="B155" s="301" t="s">
        <v>13</v>
      </c>
      <c r="C155" s="273"/>
      <c r="D155" s="258"/>
      <c r="E155" s="270"/>
      <c r="F155" s="266"/>
      <c r="G155" s="181"/>
      <c r="H155" s="355"/>
      <c r="I155" s="378"/>
      <c r="J155" s="57">
        <f>SUM(J151:J154)</f>
        <v>505.04</v>
      </c>
      <c r="K155" s="57">
        <f>SUM(K151:K154)</f>
        <v>505.04</v>
      </c>
      <c r="L155" s="57">
        <f>SUM(L151:L154)</f>
        <v>505.04</v>
      </c>
      <c r="M155" s="175">
        <f>SUM(M151:M154)</f>
        <v>0</v>
      </c>
      <c r="N155" s="57">
        <f>SUM(N151:N154)</f>
        <v>0</v>
      </c>
      <c r="O155" s="57">
        <f>SUM(O151:O154)</f>
        <v>0</v>
      </c>
      <c r="P155" s="57">
        <f>SUM(P151:P154)</f>
        <v>505.04</v>
      </c>
      <c r="Q155" s="57">
        <v>0</v>
      </c>
    </row>
    <row r="156" spans="1:17" ht="12.75" customHeight="1">
      <c r="A156" s="284">
        <v>13</v>
      </c>
      <c r="B156" s="346" t="s">
        <v>177</v>
      </c>
      <c r="C156" s="260" t="s">
        <v>14</v>
      </c>
      <c r="D156" s="258">
        <v>16</v>
      </c>
      <c r="E156" s="286" t="s">
        <v>149</v>
      </c>
      <c r="F156" s="264" t="s">
        <v>14</v>
      </c>
      <c r="G156" s="281" t="s">
        <v>178</v>
      </c>
      <c r="H156" s="355">
        <v>20282</v>
      </c>
      <c r="I156" s="391">
        <v>42781</v>
      </c>
      <c r="J156" s="161">
        <v>5305.02</v>
      </c>
      <c r="K156" s="161">
        <v>5305.02</v>
      </c>
      <c r="L156" s="161">
        <v>5305.02</v>
      </c>
      <c r="M156" s="368"/>
      <c r="N156" s="161"/>
      <c r="O156" s="161"/>
      <c r="P156" s="161">
        <f>J156-N156-O156</f>
        <v>5305.02</v>
      </c>
      <c r="Q156" s="57"/>
    </row>
    <row r="157" spans="1:17" ht="12.75">
      <c r="A157" s="285"/>
      <c r="B157" s="347"/>
      <c r="C157" s="261"/>
      <c r="D157" s="259"/>
      <c r="E157" s="263"/>
      <c r="F157" s="265"/>
      <c r="G157" s="282"/>
      <c r="H157" s="355"/>
      <c r="I157" s="356"/>
      <c r="J157" s="161"/>
      <c r="K157" s="161"/>
      <c r="L157" s="161"/>
      <c r="M157" s="368"/>
      <c r="N157" s="161"/>
      <c r="O157" s="161"/>
      <c r="P157" s="161">
        <f>J157-N157-O157</f>
        <v>0</v>
      </c>
      <c r="Q157" s="57"/>
    </row>
    <row r="158" spans="1:17" ht="12.75">
      <c r="A158" s="285"/>
      <c r="B158" s="347"/>
      <c r="C158" s="261"/>
      <c r="D158" s="259"/>
      <c r="E158" s="263"/>
      <c r="F158" s="265"/>
      <c r="G158" s="282"/>
      <c r="H158" s="355"/>
      <c r="I158" s="378"/>
      <c r="J158" s="161"/>
      <c r="K158" s="161"/>
      <c r="L158" s="161"/>
      <c r="M158" s="368"/>
      <c r="N158" s="161"/>
      <c r="O158" s="161"/>
      <c r="P158" s="161"/>
      <c r="Q158" s="57"/>
    </row>
    <row r="159" spans="1:17" ht="12.75">
      <c r="A159" s="221"/>
      <c r="B159" s="301" t="s">
        <v>13</v>
      </c>
      <c r="C159" s="273"/>
      <c r="D159" s="258"/>
      <c r="E159" s="270"/>
      <c r="F159" s="266"/>
      <c r="G159" s="181"/>
      <c r="H159" s="355"/>
      <c r="I159" s="378"/>
      <c r="J159" s="57">
        <f>SUM(J156:J158)</f>
        <v>5305.02</v>
      </c>
      <c r="K159" s="57">
        <f>SUM(K156:K158)</f>
        <v>5305.02</v>
      </c>
      <c r="L159" s="57">
        <f>SUM(L156:L158)</f>
        <v>5305.02</v>
      </c>
      <c r="M159" s="57">
        <f>SUM(M156:M158)</f>
        <v>0</v>
      </c>
      <c r="N159" s="57">
        <f>SUM(N156:N158)</f>
        <v>0</v>
      </c>
      <c r="O159" s="57">
        <f>SUM(O156:O158)</f>
        <v>0</v>
      </c>
      <c r="P159" s="57">
        <f>SUM(P156:P158)</f>
        <v>5305.02</v>
      </c>
      <c r="Q159" s="57">
        <v>0</v>
      </c>
    </row>
    <row r="160" spans="1:17" ht="12.75" customHeight="1" hidden="1">
      <c r="A160" s="284">
        <v>14</v>
      </c>
      <c r="B160" s="346" t="s">
        <v>34</v>
      </c>
      <c r="C160" s="260" t="s">
        <v>19</v>
      </c>
      <c r="D160" s="258">
        <v>28</v>
      </c>
      <c r="E160" s="266" t="s">
        <v>149</v>
      </c>
      <c r="F160" s="264" t="s">
        <v>19</v>
      </c>
      <c r="G160" s="281" t="s">
        <v>47</v>
      </c>
      <c r="H160" s="355"/>
      <c r="I160" s="363"/>
      <c r="J160" s="161"/>
      <c r="K160" s="161"/>
      <c r="L160" s="161"/>
      <c r="M160" s="368"/>
      <c r="N160" s="161"/>
      <c r="O160" s="161"/>
      <c r="P160" s="161">
        <f>J160-N160-O160</f>
        <v>0</v>
      </c>
      <c r="Q160" s="57"/>
    </row>
    <row r="161" spans="1:17" ht="12.75" hidden="1">
      <c r="A161" s="285"/>
      <c r="B161" s="347"/>
      <c r="C161" s="261"/>
      <c r="D161" s="259"/>
      <c r="E161" s="267"/>
      <c r="F161" s="265"/>
      <c r="G161" s="282"/>
      <c r="H161" s="355"/>
      <c r="I161" s="378"/>
      <c r="J161" s="161"/>
      <c r="K161" s="161"/>
      <c r="L161" s="161"/>
      <c r="M161" s="368"/>
      <c r="N161" s="161"/>
      <c r="O161" s="161"/>
      <c r="P161" s="161"/>
      <c r="Q161" s="57"/>
    </row>
    <row r="162" spans="1:17" ht="12.75" hidden="1">
      <c r="A162" s="285"/>
      <c r="B162" s="347"/>
      <c r="C162" s="261"/>
      <c r="D162" s="259"/>
      <c r="E162" s="267"/>
      <c r="F162" s="265"/>
      <c r="G162" s="282"/>
      <c r="H162" s="355"/>
      <c r="I162" s="378"/>
      <c r="J162" s="161"/>
      <c r="K162" s="161"/>
      <c r="L162" s="161"/>
      <c r="M162" s="368"/>
      <c r="N162" s="161"/>
      <c r="O162" s="161"/>
      <c r="P162" s="161"/>
      <c r="Q162" s="57"/>
    </row>
    <row r="163" spans="1:17" ht="12.75" hidden="1">
      <c r="A163" s="285"/>
      <c r="B163" s="347"/>
      <c r="C163" s="261"/>
      <c r="D163" s="259"/>
      <c r="E163" s="267"/>
      <c r="F163" s="265"/>
      <c r="G163" s="282"/>
      <c r="H163" s="355"/>
      <c r="I163" s="378"/>
      <c r="J163" s="161"/>
      <c r="K163" s="161"/>
      <c r="L163" s="161"/>
      <c r="M163" s="368"/>
      <c r="N163" s="161"/>
      <c r="O163" s="161"/>
      <c r="P163" s="161"/>
      <c r="Q163" s="57"/>
    </row>
    <row r="164" spans="1:17" ht="12.75" hidden="1">
      <c r="A164" s="221"/>
      <c r="B164" s="228" t="s">
        <v>13</v>
      </c>
      <c r="C164" s="273"/>
      <c r="D164" s="258"/>
      <c r="E164" s="270"/>
      <c r="F164" s="266"/>
      <c r="G164" s="181"/>
      <c r="H164" s="355"/>
      <c r="I164" s="378"/>
      <c r="J164" s="57">
        <f>SUM(J160:J163)</f>
        <v>0</v>
      </c>
      <c r="K164" s="57">
        <f>SUM(K160:K163)</f>
        <v>0</v>
      </c>
      <c r="L164" s="57">
        <f>SUM(L160:L163)</f>
        <v>0</v>
      </c>
      <c r="M164" s="57">
        <f>SUM(M160:M163)</f>
        <v>0</v>
      </c>
      <c r="N164" s="57">
        <f>SUM(N160:N163)</f>
        <v>0</v>
      </c>
      <c r="O164" s="57">
        <f>SUM(O160:O163)</f>
        <v>0</v>
      </c>
      <c r="P164" s="57">
        <f>SUM(P160:P163)</f>
        <v>0</v>
      </c>
      <c r="Q164" s="57">
        <v>0</v>
      </c>
    </row>
    <row r="165" spans="1:17" ht="17.25" customHeight="1">
      <c r="A165" s="323"/>
      <c r="B165" s="415"/>
      <c r="C165" s="324" t="s">
        <v>14</v>
      </c>
      <c r="D165" s="258">
        <v>802</v>
      </c>
      <c r="E165" s="286" t="s">
        <v>149</v>
      </c>
      <c r="F165" s="264" t="s">
        <v>14</v>
      </c>
      <c r="G165" s="281" t="s">
        <v>70</v>
      </c>
      <c r="H165" s="349">
        <v>8960137152</v>
      </c>
      <c r="I165" s="391">
        <v>42794</v>
      </c>
      <c r="J165" s="349">
        <v>5488.25</v>
      </c>
      <c r="K165" s="349">
        <v>5437.78</v>
      </c>
      <c r="L165" s="349">
        <v>5437.78</v>
      </c>
      <c r="M165" s="351"/>
      <c r="N165" s="349"/>
      <c r="O165" s="349">
        <v>50.47</v>
      </c>
      <c r="P165" s="349">
        <v>5437.78</v>
      </c>
      <c r="Q165" s="24"/>
    </row>
    <row r="166" spans="1:17" ht="15" customHeight="1">
      <c r="A166" s="325"/>
      <c r="B166" s="224" t="s">
        <v>244</v>
      </c>
      <c r="C166" s="326"/>
      <c r="D166" s="259"/>
      <c r="E166" s="263"/>
      <c r="F166" s="265"/>
      <c r="G166" s="282"/>
      <c r="H166" s="349">
        <v>8960137157</v>
      </c>
      <c r="I166" s="391">
        <v>42794</v>
      </c>
      <c r="J166" s="349">
        <v>189.25</v>
      </c>
      <c r="K166" s="349">
        <v>189.25</v>
      </c>
      <c r="L166" s="349">
        <v>189.25</v>
      </c>
      <c r="M166" s="351"/>
      <c r="N166" s="349"/>
      <c r="O166" s="349"/>
      <c r="P166" s="349">
        <v>189.25</v>
      </c>
      <c r="Q166" s="24"/>
    </row>
    <row r="167" spans="1:17" ht="13.5" customHeight="1">
      <c r="A167" s="325">
        <v>14</v>
      </c>
      <c r="B167" s="224" t="s">
        <v>245</v>
      </c>
      <c r="C167" s="326"/>
      <c r="D167" s="259"/>
      <c r="E167" s="263"/>
      <c r="F167" s="265"/>
      <c r="G167" s="282"/>
      <c r="H167" s="349">
        <v>8960137389</v>
      </c>
      <c r="I167" s="391">
        <v>42794</v>
      </c>
      <c r="J167" s="349">
        <v>581.46</v>
      </c>
      <c r="K167" s="349">
        <v>581.46</v>
      </c>
      <c r="L167" s="349">
        <v>581.46</v>
      </c>
      <c r="M167" s="351"/>
      <c r="N167" s="349"/>
      <c r="O167" s="349"/>
      <c r="P167" s="349">
        <v>581.46</v>
      </c>
      <c r="Q167" s="24"/>
    </row>
    <row r="168" spans="1:17" ht="12.75">
      <c r="A168" s="325"/>
      <c r="B168" s="322"/>
      <c r="C168" s="326"/>
      <c r="D168" s="259"/>
      <c r="E168" s="263"/>
      <c r="F168" s="265"/>
      <c r="G168" s="282"/>
      <c r="H168" s="361"/>
      <c r="I168" s="365"/>
      <c r="J168" s="57"/>
      <c r="K168" s="57"/>
      <c r="L168" s="57"/>
      <c r="M168" s="175"/>
      <c r="N168" s="57"/>
      <c r="O168" s="57"/>
      <c r="P168" s="161"/>
      <c r="Q168" s="57"/>
    </row>
    <row r="169" spans="1:17" ht="12.75">
      <c r="A169" s="221"/>
      <c r="B169" s="327" t="s">
        <v>13</v>
      </c>
      <c r="C169" s="260"/>
      <c r="D169" s="258"/>
      <c r="E169" s="262"/>
      <c r="F169" s="264"/>
      <c r="G169" s="283"/>
      <c r="H169" s="349"/>
      <c r="I169" s="379"/>
      <c r="J169" s="57">
        <f>SUM(J165:J168)</f>
        <v>6258.96</v>
      </c>
      <c r="K169" s="57">
        <f>SUM(K165:K168)</f>
        <v>6208.49</v>
      </c>
      <c r="L169" s="57">
        <f>SUM(L165:L168)</f>
        <v>6208.49</v>
      </c>
      <c r="M169" s="175">
        <f>SUM(M165:M168)</f>
        <v>0</v>
      </c>
      <c r="N169" s="57">
        <f>SUM(N165:N168)</f>
        <v>0</v>
      </c>
      <c r="O169" s="57">
        <f>SUM(O165:O168)</f>
        <v>50.47</v>
      </c>
      <c r="P169" s="57">
        <f>SUM(P165:P168)</f>
        <v>6208.49</v>
      </c>
      <c r="Q169" s="57">
        <v>0</v>
      </c>
    </row>
    <row r="170" spans="1:17" ht="14.25" customHeight="1">
      <c r="A170" s="284"/>
      <c r="B170" s="416" t="s">
        <v>182</v>
      </c>
      <c r="C170" s="260"/>
      <c r="D170" s="258"/>
      <c r="E170" s="287" t="s">
        <v>149</v>
      </c>
      <c r="F170" s="264"/>
      <c r="G170" s="182" t="s">
        <v>184</v>
      </c>
      <c r="H170" s="412">
        <v>5</v>
      </c>
      <c r="I170" s="391">
        <v>42794</v>
      </c>
      <c r="J170" s="412">
        <v>2265.95</v>
      </c>
      <c r="K170" s="412">
        <v>2265.95</v>
      </c>
      <c r="L170" s="412">
        <v>2265.95</v>
      </c>
      <c r="M170" s="354"/>
      <c r="N170" s="358"/>
      <c r="O170" s="358"/>
      <c r="P170" s="161">
        <f>J170-N170-O170</f>
        <v>2265.95</v>
      </c>
      <c r="Q170" s="57"/>
    </row>
    <row r="171" spans="1:17" ht="12.75">
      <c r="A171" s="285">
        <v>15</v>
      </c>
      <c r="B171" s="417" t="s">
        <v>183</v>
      </c>
      <c r="C171" s="261" t="s">
        <v>118</v>
      </c>
      <c r="D171" s="259">
        <v>935</v>
      </c>
      <c r="E171" s="267"/>
      <c r="F171" s="265" t="s">
        <v>44</v>
      </c>
      <c r="G171" s="183" t="s">
        <v>185</v>
      </c>
      <c r="H171" s="355"/>
      <c r="I171" s="363"/>
      <c r="J171" s="57"/>
      <c r="K171" s="57"/>
      <c r="L171" s="57"/>
      <c r="M171" s="175"/>
      <c r="N171" s="57"/>
      <c r="O171" s="57"/>
      <c r="P171" s="161"/>
      <c r="Q171" s="57"/>
    </row>
    <row r="172" spans="1:17" ht="12.75">
      <c r="A172" s="285"/>
      <c r="B172" s="417" t="s">
        <v>179</v>
      </c>
      <c r="C172" s="261"/>
      <c r="D172" s="259"/>
      <c r="E172" s="267"/>
      <c r="F172" s="265"/>
      <c r="G172" s="183" t="s">
        <v>180</v>
      </c>
      <c r="H172" s="355"/>
      <c r="I172" s="378"/>
      <c r="J172" s="57"/>
      <c r="K172" s="57"/>
      <c r="L172" s="57"/>
      <c r="M172" s="175"/>
      <c r="N172" s="57"/>
      <c r="O172" s="57"/>
      <c r="P172" s="161"/>
      <c r="Q172" s="57"/>
    </row>
    <row r="173" spans="1:17" ht="12.75">
      <c r="A173" s="227"/>
      <c r="B173" s="418"/>
      <c r="C173" s="177"/>
      <c r="D173" s="277"/>
      <c r="E173" s="267"/>
      <c r="F173" s="275"/>
      <c r="G173" s="184" t="s">
        <v>181</v>
      </c>
      <c r="H173" s="355"/>
      <c r="I173" s="378"/>
      <c r="J173" s="349"/>
      <c r="K173" s="349"/>
      <c r="L173" s="349"/>
      <c r="M173" s="351"/>
      <c r="N173" s="349"/>
      <c r="O173" s="349"/>
      <c r="P173" s="349"/>
      <c r="Q173" s="57"/>
    </row>
    <row r="174" spans="1:17" ht="12.75">
      <c r="A174" s="221"/>
      <c r="B174" s="228" t="s">
        <v>13</v>
      </c>
      <c r="C174" s="261"/>
      <c r="D174" s="259"/>
      <c r="E174" s="272"/>
      <c r="F174" s="265"/>
      <c r="G174" s="282"/>
      <c r="H174" s="355"/>
      <c r="I174" s="378"/>
      <c r="J174" s="57">
        <f>SUM(J170:J173)</f>
        <v>2265.95</v>
      </c>
      <c r="K174" s="57">
        <f aca="true" t="shared" si="18" ref="K174:P174">SUM(K170:K173)</f>
        <v>2265.95</v>
      </c>
      <c r="L174" s="57">
        <f t="shared" si="18"/>
        <v>2265.95</v>
      </c>
      <c r="M174" s="175">
        <f t="shared" si="18"/>
        <v>0</v>
      </c>
      <c r="N174" s="57">
        <f t="shared" si="18"/>
        <v>0</v>
      </c>
      <c r="O174" s="57">
        <f t="shared" si="18"/>
        <v>0</v>
      </c>
      <c r="P174" s="57">
        <f t="shared" si="18"/>
        <v>2265.95</v>
      </c>
      <c r="Q174" s="57">
        <v>0</v>
      </c>
    </row>
    <row r="175" spans="1:17" ht="14.25" customHeight="1">
      <c r="A175" s="284"/>
      <c r="B175" s="346"/>
      <c r="C175" s="178"/>
      <c r="D175" s="258"/>
      <c r="E175" s="266" t="s">
        <v>149</v>
      </c>
      <c r="F175" s="311"/>
      <c r="G175" s="308" t="s">
        <v>189</v>
      </c>
      <c r="H175" s="413">
        <v>1116546872</v>
      </c>
      <c r="I175" s="391">
        <v>42766</v>
      </c>
      <c r="J175" s="380">
        <v>2537</v>
      </c>
      <c r="K175" s="380">
        <v>2537</v>
      </c>
      <c r="L175" s="414"/>
      <c r="M175" s="380">
        <v>2537</v>
      </c>
      <c r="N175" s="380"/>
      <c r="O175" s="380"/>
      <c r="P175" s="161">
        <f>J175-N175-O175</f>
        <v>2537</v>
      </c>
      <c r="Q175" s="161"/>
    </row>
    <row r="176" spans="1:17" ht="13.5" customHeight="1">
      <c r="A176" s="285">
        <v>16</v>
      </c>
      <c r="B176" s="347" t="s">
        <v>186</v>
      </c>
      <c r="C176" s="186" t="s">
        <v>15</v>
      </c>
      <c r="D176" s="187">
        <v>852</v>
      </c>
      <c r="E176" s="267"/>
      <c r="F176" s="314" t="s">
        <v>188</v>
      </c>
      <c r="G176" s="309" t="s">
        <v>213</v>
      </c>
      <c r="H176" s="349">
        <v>1116554825</v>
      </c>
      <c r="I176" s="391">
        <v>42794</v>
      </c>
      <c r="J176" s="351">
        <v>3298.1</v>
      </c>
      <c r="K176" s="351">
        <v>3298.1</v>
      </c>
      <c r="L176" s="351">
        <v>3298.1</v>
      </c>
      <c r="M176" s="351"/>
      <c r="N176" s="351"/>
      <c r="O176" s="351"/>
      <c r="P176" s="351">
        <v>3298.1</v>
      </c>
      <c r="Q176" s="57"/>
    </row>
    <row r="177" spans="1:17" ht="14.25" customHeight="1">
      <c r="A177" s="285"/>
      <c r="B177" s="347" t="s">
        <v>187</v>
      </c>
      <c r="C177" s="179"/>
      <c r="D177" s="259"/>
      <c r="E177" s="267"/>
      <c r="F177" s="314"/>
      <c r="G177" s="309" t="s">
        <v>180</v>
      </c>
      <c r="H177" s="349">
        <v>1116554822</v>
      </c>
      <c r="I177" s="391">
        <v>42794</v>
      </c>
      <c r="J177" s="351">
        <v>253.7</v>
      </c>
      <c r="K177" s="351">
        <v>253.7</v>
      </c>
      <c r="L177" s="351">
        <v>253.7</v>
      </c>
      <c r="M177" s="351"/>
      <c r="N177" s="351"/>
      <c r="O177" s="351"/>
      <c r="P177" s="351">
        <v>253.7</v>
      </c>
      <c r="Q177" s="57"/>
    </row>
    <row r="178" spans="1:17" ht="12.75">
      <c r="A178" s="300"/>
      <c r="B178" s="347"/>
      <c r="C178" s="179"/>
      <c r="D178" s="291"/>
      <c r="E178" s="294"/>
      <c r="F178" s="314"/>
      <c r="G178" s="315" t="s">
        <v>190</v>
      </c>
      <c r="H178" s="349"/>
      <c r="I178" s="379"/>
      <c r="J178" s="349"/>
      <c r="K178" s="349"/>
      <c r="L178" s="349"/>
      <c r="M178" s="351"/>
      <c r="N178" s="349"/>
      <c r="O178" s="349"/>
      <c r="P178" s="349"/>
      <c r="Q178" s="57"/>
    </row>
    <row r="179" spans="1:17" ht="12.75">
      <c r="A179" s="227"/>
      <c r="B179" s="347"/>
      <c r="C179" s="180"/>
      <c r="D179" s="277"/>
      <c r="E179" s="268"/>
      <c r="F179" s="313"/>
      <c r="G179" s="316"/>
      <c r="H179" s="349"/>
      <c r="I179" s="379"/>
      <c r="J179" s="349"/>
      <c r="K179" s="349"/>
      <c r="L179" s="349"/>
      <c r="M179" s="351"/>
      <c r="N179" s="349"/>
      <c r="O179" s="349"/>
      <c r="P179" s="349"/>
      <c r="Q179" s="57"/>
    </row>
    <row r="180" spans="1:17" ht="12.75">
      <c r="A180" s="227"/>
      <c r="B180" s="346" t="s">
        <v>13</v>
      </c>
      <c r="C180" s="177"/>
      <c r="D180" s="277"/>
      <c r="E180" s="290"/>
      <c r="F180" s="275"/>
      <c r="G180" s="310"/>
      <c r="H180" s="371"/>
      <c r="I180" s="381"/>
      <c r="J180" s="57">
        <f aca="true" t="shared" si="19" ref="J180:Q180">SUM(J175:J179)</f>
        <v>6088.8</v>
      </c>
      <c r="K180" s="57">
        <f t="shared" si="19"/>
        <v>6088.8</v>
      </c>
      <c r="L180" s="57">
        <f t="shared" si="19"/>
        <v>3551.7999999999997</v>
      </c>
      <c r="M180" s="175">
        <f t="shared" si="19"/>
        <v>2537</v>
      </c>
      <c r="N180" s="57">
        <f t="shared" si="19"/>
        <v>0</v>
      </c>
      <c r="O180" s="57">
        <f t="shared" si="19"/>
        <v>0</v>
      </c>
      <c r="P180" s="57">
        <f t="shared" si="19"/>
        <v>6088.8</v>
      </c>
      <c r="Q180" s="57">
        <f t="shared" si="19"/>
        <v>0</v>
      </c>
    </row>
    <row r="181" spans="1:17" ht="12.75" customHeight="1" hidden="1">
      <c r="A181" s="284"/>
      <c r="B181" s="346"/>
      <c r="C181" s="178"/>
      <c r="D181" s="258"/>
      <c r="E181" s="266" t="s">
        <v>149</v>
      </c>
      <c r="F181" s="264"/>
      <c r="G181" s="281" t="s">
        <v>193</v>
      </c>
      <c r="H181" s="355"/>
      <c r="I181" s="382"/>
      <c r="J181" s="358"/>
      <c r="K181" s="358"/>
      <c r="L181" s="358"/>
      <c r="M181" s="354"/>
      <c r="N181" s="358"/>
      <c r="O181" s="358"/>
      <c r="P181" s="161">
        <f>J181-N181-O181</f>
        <v>0</v>
      </c>
      <c r="Q181" s="24"/>
    </row>
    <row r="182" spans="1:17" ht="12.75" hidden="1">
      <c r="A182" s="285">
        <v>17</v>
      </c>
      <c r="B182" s="347" t="s">
        <v>191</v>
      </c>
      <c r="C182" s="186" t="s">
        <v>14</v>
      </c>
      <c r="D182" s="187">
        <v>822</v>
      </c>
      <c r="E182" s="267"/>
      <c r="F182" s="186" t="s">
        <v>14</v>
      </c>
      <c r="G182" s="282" t="s">
        <v>194</v>
      </c>
      <c r="H182" s="355"/>
      <c r="I182" s="363"/>
      <c r="J182" s="161"/>
      <c r="K182" s="161"/>
      <c r="L182" s="161"/>
      <c r="M182" s="368"/>
      <c r="N182" s="161"/>
      <c r="O182" s="57"/>
      <c r="P182" s="161">
        <f>J182-N182-O182</f>
        <v>0</v>
      </c>
      <c r="Q182" s="57"/>
    </row>
    <row r="183" spans="1:17" ht="13.5" customHeight="1" hidden="1">
      <c r="A183" s="285"/>
      <c r="B183" s="347" t="s">
        <v>192</v>
      </c>
      <c r="C183" s="179"/>
      <c r="D183" s="259"/>
      <c r="E183" s="267"/>
      <c r="F183" s="265"/>
      <c r="G183" s="282" t="s">
        <v>195</v>
      </c>
      <c r="H183" s="355"/>
      <c r="I183" s="378"/>
      <c r="J183" s="57"/>
      <c r="K183" s="57"/>
      <c r="L183" s="57"/>
      <c r="M183" s="175"/>
      <c r="N183" s="57"/>
      <c r="O183" s="57"/>
      <c r="P183" s="161">
        <f>J183-N183-O183</f>
        <v>0</v>
      </c>
      <c r="Q183" s="57"/>
    </row>
    <row r="184" spans="1:17" ht="15.75" customHeight="1" hidden="1">
      <c r="A184" s="227"/>
      <c r="B184" s="226"/>
      <c r="C184" s="180"/>
      <c r="D184" s="277"/>
      <c r="E184" s="268"/>
      <c r="F184" s="275"/>
      <c r="G184" s="185" t="s">
        <v>196</v>
      </c>
      <c r="H184" s="355"/>
      <c r="I184" s="378"/>
      <c r="J184" s="57"/>
      <c r="K184" s="57"/>
      <c r="L184" s="57"/>
      <c r="M184" s="175"/>
      <c r="N184" s="57"/>
      <c r="O184" s="57"/>
      <c r="P184" s="161">
        <f>J184-N184-O184</f>
        <v>0</v>
      </c>
      <c r="Q184" s="57"/>
    </row>
    <row r="185" spans="1:17" ht="12.75" hidden="1">
      <c r="A185" s="227"/>
      <c r="B185" s="346" t="s">
        <v>13</v>
      </c>
      <c r="C185" s="177"/>
      <c r="D185" s="277"/>
      <c r="E185" s="290"/>
      <c r="F185" s="275"/>
      <c r="G185" s="283"/>
      <c r="H185" s="349"/>
      <c r="I185" s="378"/>
      <c r="J185" s="57">
        <f>SUM(J181:J184)</f>
        <v>0</v>
      </c>
      <c r="K185" s="57">
        <f>SUM(K181:K184)</f>
        <v>0</v>
      </c>
      <c r="L185" s="57">
        <f>SUM(L181:L184)</f>
        <v>0</v>
      </c>
      <c r="M185" s="57">
        <f>SUM(M181:M184)</f>
        <v>0</v>
      </c>
      <c r="N185" s="57">
        <f>SUM(N181:N184)</f>
        <v>0</v>
      </c>
      <c r="O185" s="57">
        <f>SUM(O181:O184)</f>
        <v>0</v>
      </c>
      <c r="P185" s="57">
        <f>SUM(P181:P184)</f>
        <v>0</v>
      </c>
      <c r="Q185" s="57"/>
    </row>
    <row r="186" spans="1:17" ht="12.75" customHeight="1">
      <c r="A186" s="284"/>
      <c r="B186" s="346"/>
      <c r="C186" s="178"/>
      <c r="D186" s="258"/>
      <c r="E186" s="266" t="s">
        <v>149</v>
      </c>
      <c r="F186" s="264"/>
      <c r="G186" s="281" t="s">
        <v>198</v>
      </c>
      <c r="H186" s="355">
        <v>169</v>
      </c>
      <c r="I186" s="391">
        <v>42776</v>
      </c>
      <c r="J186" s="366">
        <v>108.06</v>
      </c>
      <c r="K186" s="366">
        <v>108.06</v>
      </c>
      <c r="L186" s="366">
        <v>108.06</v>
      </c>
      <c r="M186" s="368"/>
      <c r="N186" s="161"/>
      <c r="O186" s="161"/>
      <c r="P186" s="161">
        <f>J186-N186-O186</f>
        <v>108.06</v>
      </c>
      <c r="Q186" s="57"/>
    </row>
    <row r="187" spans="1:17" ht="13.5" customHeight="1">
      <c r="A187" s="285">
        <v>17</v>
      </c>
      <c r="B187" s="347" t="s">
        <v>197</v>
      </c>
      <c r="C187" s="186" t="s">
        <v>14</v>
      </c>
      <c r="D187" s="187">
        <v>639</v>
      </c>
      <c r="E187" s="267"/>
      <c r="F187" s="186" t="s">
        <v>14</v>
      </c>
      <c r="G187" s="282" t="s">
        <v>199</v>
      </c>
      <c r="H187" s="355">
        <v>175</v>
      </c>
      <c r="I187" s="391">
        <v>42794</v>
      </c>
      <c r="J187" s="161">
        <v>9456.84</v>
      </c>
      <c r="K187" s="161">
        <v>9456.84</v>
      </c>
      <c r="L187" s="161">
        <v>9456.84</v>
      </c>
      <c r="M187" s="368"/>
      <c r="N187" s="57"/>
      <c r="O187" s="57"/>
      <c r="P187" s="161">
        <f>J187-N187-O187</f>
        <v>9456.84</v>
      </c>
      <c r="Q187" s="57"/>
    </row>
    <row r="188" spans="1:17" ht="12.75">
      <c r="A188" s="285"/>
      <c r="B188" s="347"/>
      <c r="C188" s="179"/>
      <c r="D188" s="259"/>
      <c r="E188" s="267"/>
      <c r="F188" s="265"/>
      <c r="G188" s="282" t="s">
        <v>195</v>
      </c>
      <c r="H188" s="355"/>
      <c r="I188" s="378"/>
      <c r="J188" s="57"/>
      <c r="K188" s="57"/>
      <c r="L188" s="57"/>
      <c r="M188" s="175"/>
      <c r="N188" s="57"/>
      <c r="O188" s="57"/>
      <c r="P188" s="161">
        <f>J188-N188-O188</f>
        <v>0</v>
      </c>
      <c r="Q188" s="57"/>
    </row>
    <row r="189" spans="1:17" ht="12.75">
      <c r="A189" s="227"/>
      <c r="B189" s="226"/>
      <c r="C189" s="180"/>
      <c r="D189" s="277"/>
      <c r="E189" s="268"/>
      <c r="F189" s="275"/>
      <c r="G189" s="185" t="s">
        <v>200</v>
      </c>
      <c r="H189" s="355"/>
      <c r="I189" s="378"/>
      <c r="J189" s="57"/>
      <c r="K189" s="57"/>
      <c r="L189" s="57"/>
      <c r="M189" s="175"/>
      <c r="N189" s="57"/>
      <c r="O189" s="57"/>
      <c r="P189" s="161">
        <f>J189-N189-O189</f>
        <v>0</v>
      </c>
      <c r="Q189" s="57"/>
    </row>
    <row r="190" spans="1:17" ht="12.75">
      <c r="A190" s="227"/>
      <c r="B190" s="301" t="s">
        <v>13</v>
      </c>
      <c r="C190" s="177"/>
      <c r="D190" s="277"/>
      <c r="E190" s="290"/>
      <c r="F190" s="275"/>
      <c r="G190" s="283"/>
      <c r="H190" s="349"/>
      <c r="I190" s="378"/>
      <c r="J190" s="57">
        <f>SUM(J186:J189)</f>
        <v>9564.9</v>
      </c>
      <c r="K190" s="57">
        <f>SUM(K186:K189)</f>
        <v>9564.9</v>
      </c>
      <c r="L190" s="57">
        <f>SUM(L186:L189)</f>
        <v>9564.9</v>
      </c>
      <c r="M190" s="175">
        <f>SUM(M186:M189)</f>
        <v>0</v>
      </c>
      <c r="N190" s="57">
        <f>SUM(N186:N189)</f>
        <v>0</v>
      </c>
      <c r="O190" s="57">
        <f>SUM(O186:O189)</f>
        <v>0</v>
      </c>
      <c r="P190" s="57">
        <f>SUM(P186:P189)</f>
        <v>9564.9</v>
      </c>
      <c r="Q190" s="57"/>
    </row>
    <row r="191" spans="1:17" ht="12.75" customHeight="1" hidden="1">
      <c r="A191" s="284"/>
      <c r="B191" s="346"/>
      <c r="C191" s="178"/>
      <c r="D191" s="258"/>
      <c r="E191" s="266" t="s">
        <v>149</v>
      </c>
      <c r="F191" s="264"/>
      <c r="G191" s="281" t="s">
        <v>203</v>
      </c>
      <c r="H191" s="355"/>
      <c r="I191" s="383"/>
      <c r="J191" s="161"/>
      <c r="K191" s="161"/>
      <c r="L191" s="161"/>
      <c r="M191" s="368"/>
      <c r="N191" s="161"/>
      <c r="O191" s="161"/>
      <c r="P191" s="161">
        <f>J191-N191-O191</f>
        <v>0</v>
      </c>
      <c r="Q191" s="57"/>
    </row>
    <row r="192" spans="1:17" ht="12" customHeight="1" hidden="1">
      <c r="A192" s="285">
        <v>23</v>
      </c>
      <c r="B192" s="347" t="s">
        <v>201</v>
      </c>
      <c r="C192" s="186" t="s">
        <v>14</v>
      </c>
      <c r="D192" s="187">
        <v>868</v>
      </c>
      <c r="E192" s="267"/>
      <c r="F192" s="186" t="s">
        <v>14</v>
      </c>
      <c r="G192" s="282" t="s">
        <v>204</v>
      </c>
      <c r="H192" s="355"/>
      <c r="I192" s="378"/>
      <c r="J192" s="57"/>
      <c r="K192" s="57"/>
      <c r="L192" s="57"/>
      <c r="M192" s="175"/>
      <c r="N192" s="57"/>
      <c r="O192" s="57"/>
      <c r="P192" s="161">
        <f>J192-N192-O192</f>
        <v>0</v>
      </c>
      <c r="Q192" s="57"/>
    </row>
    <row r="193" spans="1:17" ht="12.75" hidden="1">
      <c r="A193" s="285"/>
      <c r="B193" s="347" t="s">
        <v>202</v>
      </c>
      <c r="C193" s="179"/>
      <c r="D193" s="259"/>
      <c r="E193" s="267"/>
      <c r="F193" s="265"/>
      <c r="G193" s="282" t="s">
        <v>195</v>
      </c>
      <c r="H193" s="355"/>
      <c r="I193" s="378"/>
      <c r="J193" s="57"/>
      <c r="K193" s="57"/>
      <c r="L193" s="57"/>
      <c r="M193" s="175"/>
      <c r="N193" s="57"/>
      <c r="O193" s="57"/>
      <c r="P193" s="161">
        <f>J193-N193-O193</f>
        <v>0</v>
      </c>
      <c r="Q193" s="57"/>
    </row>
    <row r="194" spans="1:17" ht="12.75" hidden="1">
      <c r="A194" s="227"/>
      <c r="B194" s="226"/>
      <c r="C194" s="180"/>
      <c r="D194" s="277"/>
      <c r="E194" s="268"/>
      <c r="F194" s="275"/>
      <c r="G194" s="185" t="s">
        <v>205</v>
      </c>
      <c r="H194" s="355"/>
      <c r="I194" s="378"/>
      <c r="J194" s="57"/>
      <c r="K194" s="57"/>
      <c r="L194" s="57"/>
      <c r="M194" s="175"/>
      <c r="N194" s="57"/>
      <c r="O194" s="57"/>
      <c r="P194" s="161">
        <f>J194-N194-O194</f>
        <v>0</v>
      </c>
      <c r="Q194" s="57"/>
    </row>
    <row r="195" spans="1:17" ht="12.75" hidden="1">
      <c r="A195" s="227"/>
      <c r="B195" s="346" t="s">
        <v>13</v>
      </c>
      <c r="C195" s="177"/>
      <c r="D195" s="277"/>
      <c r="E195" s="290"/>
      <c r="F195" s="275"/>
      <c r="G195" s="283"/>
      <c r="H195" s="349"/>
      <c r="I195" s="378"/>
      <c r="J195" s="57">
        <f>SUM(J191:J194)</f>
        <v>0</v>
      </c>
      <c r="K195" s="57">
        <f>SUM(K191:K194)</f>
        <v>0</v>
      </c>
      <c r="L195" s="57">
        <f>SUM(L191:L194)</f>
        <v>0</v>
      </c>
      <c r="M195" s="57">
        <f>SUM(M191:M194)</f>
        <v>0</v>
      </c>
      <c r="N195" s="57">
        <f>SUM(N191:N194)</f>
        <v>0</v>
      </c>
      <c r="O195" s="57">
        <f>SUM(O191:O194)</f>
        <v>0</v>
      </c>
      <c r="P195" s="57">
        <f>SUM(P191:P194)</f>
        <v>0</v>
      </c>
      <c r="Q195" s="57"/>
    </row>
    <row r="196" spans="1:17" ht="12.75" customHeight="1">
      <c r="A196" s="284"/>
      <c r="B196" s="346"/>
      <c r="C196" s="178"/>
      <c r="D196" s="258"/>
      <c r="E196" s="266" t="s">
        <v>149</v>
      </c>
      <c r="F196" s="264"/>
      <c r="G196" s="281" t="s">
        <v>212</v>
      </c>
      <c r="H196" s="355">
        <v>2852</v>
      </c>
      <c r="I196" s="360">
        <v>42794</v>
      </c>
      <c r="J196" s="161">
        <v>1171.51</v>
      </c>
      <c r="K196" s="375">
        <v>1171.51</v>
      </c>
      <c r="L196" s="161">
        <v>1171.51</v>
      </c>
      <c r="M196" s="368"/>
      <c r="N196" s="161"/>
      <c r="O196" s="161"/>
      <c r="P196" s="161">
        <f>J196-N196-O196</f>
        <v>1171.51</v>
      </c>
      <c r="Q196" s="57"/>
    </row>
    <row r="197" spans="1:17" ht="12" customHeight="1">
      <c r="A197" s="285">
        <v>18</v>
      </c>
      <c r="B197" s="347" t="s">
        <v>206</v>
      </c>
      <c r="C197" s="186" t="s">
        <v>14</v>
      </c>
      <c r="D197" s="187">
        <v>3</v>
      </c>
      <c r="E197" s="267"/>
      <c r="F197" s="186" t="s">
        <v>14</v>
      </c>
      <c r="G197" s="282" t="s">
        <v>214</v>
      </c>
      <c r="H197" s="355"/>
      <c r="I197" s="378"/>
      <c r="J197" s="57"/>
      <c r="K197" s="57"/>
      <c r="L197" s="57"/>
      <c r="M197" s="175"/>
      <c r="N197" s="57"/>
      <c r="O197" s="57"/>
      <c r="P197" s="161">
        <f>J197-N197-O197</f>
        <v>0</v>
      </c>
      <c r="Q197" s="57"/>
    </row>
    <row r="198" spans="1:17" ht="12.75">
      <c r="A198" s="285"/>
      <c r="B198" s="347" t="s">
        <v>207</v>
      </c>
      <c r="C198" s="179"/>
      <c r="D198" s="259"/>
      <c r="E198" s="267"/>
      <c r="F198" s="265"/>
      <c r="G198" s="282" t="s">
        <v>195</v>
      </c>
      <c r="H198" s="355"/>
      <c r="I198" s="378"/>
      <c r="J198" s="57"/>
      <c r="K198" s="57"/>
      <c r="L198" s="57"/>
      <c r="M198" s="175"/>
      <c r="N198" s="57"/>
      <c r="O198" s="57"/>
      <c r="P198" s="161">
        <f>J198-N198-O198</f>
        <v>0</v>
      </c>
      <c r="Q198" s="57"/>
    </row>
    <row r="199" spans="1:17" ht="12.75">
      <c r="A199" s="227"/>
      <c r="B199" s="226"/>
      <c r="C199" s="180"/>
      <c r="D199" s="277"/>
      <c r="E199" s="268"/>
      <c r="F199" s="275"/>
      <c r="G199" s="185" t="s">
        <v>215</v>
      </c>
      <c r="H199" s="355"/>
      <c r="I199" s="378"/>
      <c r="J199" s="57"/>
      <c r="K199" s="57"/>
      <c r="L199" s="57"/>
      <c r="M199" s="175"/>
      <c r="N199" s="57"/>
      <c r="O199" s="57"/>
      <c r="P199" s="161">
        <f>J199-N199-O199</f>
        <v>0</v>
      </c>
      <c r="Q199" s="57"/>
    </row>
    <row r="200" spans="1:17" ht="12.75">
      <c r="A200" s="227"/>
      <c r="B200" s="301" t="s">
        <v>13</v>
      </c>
      <c r="C200" s="177"/>
      <c r="D200" s="277"/>
      <c r="E200" s="290"/>
      <c r="F200" s="275"/>
      <c r="G200" s="283"/>
      <c r="H200" s="349"/>
      <c r="I200" s="378"/>
      <c r="J200" s="57">
        <f>SUM(J196:J199)</f>
        <v>1171.51</v>
      </c>
      <c r="K200" s="57">
        <f>SUM(K196:K199)</f>
        <v>1171.51</v>
      </c>
      <c r="L200" s="429">
        <f>SUM(L196:L199)</f>
        <v>1171.51</v>
      </c>
      <c r="M200" s="175">
        <f>SUM(M196:M199)</f>
        <v>0</v>
      </c>
      <c r="N200" s="57">
        <f>SUM(N196:N199)</f>
        <v>0</v>
      </c>
      <c r="O200" s="57">
        <f>SUM(O196:O199)</f>
        <v>0</v>
      </c>
      <c r="P200" s="57">
        <f>SUM(P196:P199)</f>
        <v>1171.51</v>
      </c>
      <c r="Q200" s="57"/>
    </row>
    <row r="201" spans="1:17" ht="12.75" customHeight="1" hidden="1">
      <c r="A201" s="284"/>
      <c r="B201" s="346"/>
      <c r="C201" s="178"/>
      <c r="D201" s="258"/>
      <c r="E201" s="266" t="s">
        <v>149</v>
      </c>
      <c r="F201" s="264"/>
      <c r="G201" s="281" t="s">
        <v>209</v>
      </c>
      <c r="H201" s="355"/>
      <c r="I201" s="383"/>
      <c r="J201" s="161"/>
      <c r="K201" s="161"/>
      <c r="L201" s="161"/>
      <c r="M201" s="368"/>
      <c r="N201" s="161"/>
      <c r="O201" s="161"/>
      <c r="P201" s="161">
        <f>J201-N201-O201</f>
        <v>0</v>
      </c>
      <c r="Q201" s="57"/>
    </row>
    <row r="202" spans="1:17" ht="13.5" customHeight="1" hidden="1">
      <c r="A202" s="285">
        <v>19</v>
      </c>
      <c r="B202" s="347" t="s">
        <v>208</v>
      </c>
      <c r="C202" s="186" t="s">
        <v>19</v>
      </c>
      <c r="D202" s="187">
        <v>915</v>
      </c>
      <c r="E202" s="267"/>
      <c r="F202" s="186" t="s">
        <v>19</v>
      </c>
      <c r="G202" s="282" t="s">
        <v>210</v>
      </c>
      <c r="H202" s="355"/>
      <c r="I202" s="378"/>
      <c r="J202" s="57"/>
      <c r="K202" s="57"/>
      <c r="L202" s="57"/>
      <c r="M202" s="175"/>
      <c r="N202" s="57"/>
      <c r="O202" s="57"/>
      <c r="P202" s="161">
        <f>J202-N202-O202</f>
        <v>0</v>
      </c>
      <c r="Q202" s="349"/>
    </row>
    <row r="203" spans="1:17" ht="12.75" hidden="1">
      <c r="A203" s="285"/>
      <c r="B203" s="347"/>
      <c r="C203" s="179"/>
      <c r="D203" s="259"/>
      <c r="E203" s="267"/>
      <c r="F203" s="265"/>
      <c r="G203" s="282" t="s">
        <v>195</v>
      </c>
      <c r="H203" s="355"/>
      <c r="I203" s="378"/>
      <c r="J203" s="57"/>
      <c r="K203" s="57"/>
      <c r="L203" s="57"/>
      <c r="M203" s="175"/>
      <c r="N203" s="57"/>
      <c r="O203" s="57"/>
      <c r="P203" s="161">
        <f>J203-N203-O203</f>
        <v>0</v>
      </c>
      <c r="Q203" s="349"/>
    </row>
    <row r="204" spans="1:17" ht="12.75" hidden="1">
      <c r="A204" s="227"/>
      <c r="B204" s="226"/>
      <c r="C204" s="180"/>
      <c r="D204" s="277"/>
      <c r="E204" s="268"/>
      <c r="F204" s="275"/>
      <c r="G204" s="185" t="s">
        <v>211</v>
      </c>
      <c r="H204" s="355"/>
      <c r="I204" s="378"/>
      <c r="J204" s="57"/>
      <c r="K204" s="57"/>
      <c r="L204" s="57"/>
      <c r="M204" s="175"/>
      <c r="N204" s="57"/>
      <c r="O204" s="57"/>
      <c r="P204" s="161">
        <f>J204-N204-O204</f>
        <v>0</v>
      </c>
      <c r="Q204" s="349"/>
    </row>
    <row r="205" spans="1:17" ht="12.75" hidden="1">
      <c r="A205" s="227"/>
      <c r="B205" s="301" t="s">
        <v>13</v>
      </c>
      <c r="C205" s="177"/>
      <c r="D205" s="277"/>
      <c r="E205" s="290"/>
      <c r="F205" s="275"/>
      <c r="G205" s="283"/>
      <c r="H205" s="349"/>
      <c r="I205" s="378"/>
      <c r="J205" s="57">
        <f>SUM(J201:J204)</f>
        <v>0</v>
      </c>
      <c r="K205" s="57">
        <f>SUM(K201:K204)</f>
        <v>0</v>
      </c>
      <c r="L205" s="57">
        <f>SUM(L201:L204)</f>
        <v>0</v>
      </c>
      <c r="M205" s="57">
        <f>SUM(M201:M204)</f>
        <v>0</v>
      </c>
      <c r="N205" s="57">
        <f>SUM(N201:N204)</f>
        <v>0</v>
      </c>
      <c r="O205" s="57">
        <f>SUM(O201:O204)</f>
        <v>0</v>
      </c>
      <c r="P205" s="57">
        <f>SUM(P201:P204)</f>
        <v>0</v>
      </c>
      <c r="Q205" s="349"/>
    </row>
    <row r="206" spans="1:17" ht="12.75" customHeight="1">
      <c r="A206" s="284">
        <v>19</v>
      </c>
      <c r="B206" s="346" t="s">
        <v>172</v>
      </c>
      <c r="C206" s="260" t="s">
        <v>173</v>
      </c>
      <c r="D206" s="258">
        <v>8</v>
      </c>
      <c r="E206" s="262" t="s">
        <v>99</v>
      </c>
      <c r="F206" s="264" t="s">
        <v>173</v>
      </c>
      <c r="G206" s="266" t="s">
        <v>174</v>
      </c>
      <c r="H206" s="349">
        <v>2367</v>
      </c>
      <c r="I206" s="360">
        <v>42772</v>
      </c>
      <c r="J206" s="161">
        <v>2470.02</v>
      </c>
      <c r="K206" s="161">
        <v>2470.02</v>
      </c>
      <c r="L206" s="161">
        <v>2470.02</v>
      </c>
      <c r="M206" s="368"/>
      <c r="N206" s="57"/>
      <c r="O206" s="57"/>
      <c r="P206" s="161">
        <f>J206-N206-O206</f>
        <v>2470.02</v>
      </c>
      <c r="Q206" s="349"/>
    </row>
    <row r="207" spans="1:17" ht="12.75">
      <c r="A207" s="285"/>
      <c r="B207" s="347"/>
      <c r="C207" s="261"/>
      <c r="D207" s="259"/>
      <c r="E207" s="263"/>
      <c r="F207" s="265"/>
      <c r="G207" s="267"/>
      <c r="H207" s="349"/>
      <c r="I207" s="363"/>
      <c r="J207" s="57"/>
      <c r="K207" s="57"/>
      <c r="L207" s="57"/>
      <c r="M207" s="175"/>
      <c r="N207" s="57"/>
      <c r="O207" s="57"/>
      <c r="P207" s="57"/>
      <c r="Q207" s="349"/>
    </row>
    <row r="208" spans="1:17" ht="12.75">
      <c r="A208" s="285"/>
      <c r="B208" s="347"/>
      <c r="C208" s="261"/>
      <c r="D208" s="259"/>
      <c r="E208" s="263"/>
      <c r="F208" s="265"/>
      <c r="G208" s="267"/>
      <c r="H208" s="349"/>
      <c r="I208" s="378"/>
      <c r="J208" s="57"/>
      <c r="K208" s="57"/>
      <c r="L208" s="57"/>
      <c r="M208" s="175"/>
      <c r="N208" s="57"/>
      <c r="O208" s="57"/>
      <c r="P208" s="57"/>
      <c r="Q208" s="349"/>
    </row>
    <row r="209" spans="1:17" ht="12.75">
      <c r="A209" s="221"/>
      <c r="B209" s="301" t="s">
        <v>13</v>
      </c>
      <c r="C209" s="115"/>
      <c r="D209" s="269"/>
      <c r="E209" s="208"/>
      <c r="F209" s="154"/>
      <c r="G209" s="208"/>
      <c r="H209" s="349"/>
      <c r="I209" s="378"/>
      <c r="J209" s="57">
        <f>SUM(J206:J208)</f>
        <v>2470.02</v>
      </c>
      <c r="K209" s="57">
        <f>SUM(K206:K208)</f>
        <v>2470.02</v>
      </c>
      <c r="L209" s="57">
        <f>SUM(L206:L208)</f>
        <v>2470.02</v>
      </c>
      <c r="M209" s="57">
        <f>SUM(M206:M208)</f>
        <v>0</v>
      </c>
      <c r="N209" s="57">
        <f>SUM(N206:N208)</f>
        <v>0</v>
      </c>
      <c r="O209" s="57">
        <f>SUM(O206:O208)</f>
        <v>0</v>
      </c>
      <c r="P209" s="57">
        <f>SUM(P206:P208)</f>
        <v>2470.02</v>
      </c>
      <c r="Q209" s="349"/>
    </row>
    <row r="210" spans="1:17" ht="12.75" customHeight="1" hidden="1">
      <c r="A210" s="284"/>
      <c r="B210" s="346"/>
      <c r="C210" s="273"/>
      <c r="D210" s="258"/>
      <c r="E210" s="262" t="s">
        <v>99</v>
      </c>
      <c r="F210" s="266"/>
      <c r="G210" s="270" t="s">
        <v>218</v>
      </c>
      <c r="H210" s="384"/>
      <c r="I210" s="363"/>
      <c r="J210" s="57"/>
      <c r="K210" s="57"/>
      <c r="L210" s="57"/>
      <c r="M210" s="175"/>
      <c r="N210" s="57"/>
      <c r="O210" s="57"/>
      <c r="P210" s="161"/>
      <c r="Q210" s="349"/>
    </row>
    <row r="211" spans="1:17" ht="13.5" customHeight="1" hidden="1">
      <c r="A211" s="285"/>
      <c r="B211" s="347"/>
      <c r="C211" s="274"/>
      <c r="D211" s="259"/>
      <c r="E211" s="263"/>
      <c r="F211" s="267"/>
      <c r="G211" s="271" t="s">
        <v>219</v>
      </c>
      <c r="H211" s="384"/>
      <c r="I211" s="363"/>
      <c r="J211" s="57"/>
      <c r="K211" s="57"/>
      <c r="L211" s="57"/>
      <c r="M211" s="175"/>
      <c r="N211" s="57"/>
      <c r="O211" s="57"/>
      <c r="P211" s="161"/>
      <c r="Q211" s="349"/>
    </row>
    <row r="212" spans="1:17" ht="12.75" hidden="1">
      <c r="A212" s="285">
        <v>21</v>
      </c>
      <c r="B212" s="347" t="s">
        <v>217</v>
      </c>
      <c r="C212" s="189" t="s">
        <v>14</v>
      </c>
      <c r="D212" s="259"/>
      <c r="E212" s="263"/>
      <c r="F212" s="189" t="s">
        <v>14</v>
      </c>
      <c r="G212" s="271" t="s">
        <v>220</v>
      </c>
      <c r="H212" s="384"/>
      <c r="I212" s="378"/>
      <c r="J212" s="57"/>
      <c r="K212" s="57"/>
      <c r="L212" s="57"/>
      <c r="M212" s="175"/>
      <c r="N212" s="57"/>
      <c r="O212" s="57"/>
      <c r="P212" s="57"/>
      <c r="Q212" s="349"/>
    </row>
    <row r="213" spans="1:17" ht="12.75" hidden="1">
      <c r="A213" s="285"/>
      <c r="B213" s="347"/>
      <c r="C213" s="274"/>
      <c r="D213" s="259"/>
      <c r="E213" s="263"/>
      <c r="F213" s="267"/>
      <c r="G213" s="271">
        <v>5890</v>
      </c>
      <c r="H213" s="384"/>
      <c r="I213" s="378"/>
      <c r="J213" s="57"/>
      <c r="K213" s="57"/>
      <c r="L213" s="57"/>
      <c r="M213" s="175"/>
      <c r="N213" s="57"/>
      <c r="O213" s="57"/>
      <c r="P213" s="57"/>
      <c r="Q213" s="349"/>
    </row>
    <row r="214" spans="1:17" ht="12.75" hidden="1">
      <c r="A214" s="227"/>
      <c r="B214" s="226"/>
      <c r="C214" s="132"/>
      <c r="D214" s="277"/>
      <c r="E214" s="290"/>
      <c r="F214" s="268"/>
      <c r="G214" s="126"/>
      <c r="H214" s="384"/>
      <c r="I214" s="378"/>
      <c r="J214" s="57"/>
      <c r="K214" s="57"/>
      <c r="L214" s="57"/>
      <c r="M214" s="175"/>
      <c r="N214" s="57"/>
      <c r="O214" s="57"/>
      <c r="P214" s="57"/>
      <c r="Q214" s="349"/>
    </row>
    <row r="215" spans="1:17" ht="12.75" hidden="1">
      <c r="A215" s="221"/>
      <c r="B215" s="346" t="s">
        <v>13</v>
      </c>
      <c r="C215" s="115"/>
      <c r="D215" s="269"/>
      <c r="E215" s="270"/>
      <c r="F215" s="154"/>
      <c r="G215" s="208"/>
      <c r="H215" s="349"/>
      <c r="I215" s="378"/>
      <c r="J215" s="57">
        <f>SUM(J210:J214)</f>
        <v>0</v>
      </c>
      <c r="K215" s="57">
        <f>SUM(K210:K214)</f>
        <v>0</v>
      </c>
      <c r="L215" s="57">
        <f>SUM(L210:L214)</f>
        <v>0</v>
      </c>
      <c r="M215" s="57">
        <f>SUM(M210:M214)</f>
        <v>0</v>
      </c>
      <c r="N215" s="57">
        <f>SUM(N210:N214)</f>
        <v>0</v>
      </c>
      <c r="O215" s="57">
        <f>SUM(O210:O214)</f>
        <v>0</v>
      </c>
      <c r="P215" s="57">
        <f>SUM(P210:P214)</f>
        <v>0</v>
      </c>
      <c r="Q215" s="349"/>
    </row>
    <row r="216" spans="1:17" ht="12.75">
      <c r="A216" s="284"/>
      <c r="B216" s="228"/>
      <c r="C216" s="188"/>
      <c r="D216" s="288"/>
      <c r="E216" s="270"/>
      <c r="F216" s="289"/>
      <c r="G216" s="209" t="s">
        <v>223</v>
      </c>
      <c r="H216" s="349">
        <v>2521</v>
      </c>
      <c r="I216" s="360">
        <v>42794</v>
      </c>
      <c r="J216" s="161">
        <v>3974.08</v>
      </c>
      <c r="K216" s="161">
        <v>3974.08</v>
      </c>
      <c r="L216" s="161">
        <v>3974.08</v>
      </c>
      <c r="M216" s="368"/>
      <c r="N216" s="57"/>
      <c r="O216" s="57"/>
      <c r="P216" s="161">
        <f>J216-N216-O216</f>
        <v>3974.08</v>
      </c>
      <c r="Q216" s="349"/>
    </row>
    <row r="217" spans="1:17" ht="14.25" customHeight="1">
      <c r="A217" s="285">
        <v>20</v>
      </c>
      <c r="B217" s="229" t="s">
        <v>80</v>
      </c>
      <c r="C217" s="189" t="s">
        <v>14</v>
      </c>
      <c r="D217" s="288"/>
      <c r="E217" s="263" t="s">
        <v>99</v>
      </c>
      <c r="F217" s="211" t="s">
        <v>14</v>
      </c>
      <c r="G217" s="209" t="s">
        <v>224</v>
      </c>
      <c r="H217" s="349"/>
      <c r="I217" s="378"/>
      <c r="J217" s="57"/>
      <c r="K217" s="57"/>
      <c r="L217" s="57"/>
      <c r="M217" s="175"/>
      <c r="N217" s="57"/>
      <c r="O217" s="57"/>
      <c r="P217" s="57"/>
      <c r="Q217" s="349"/>
    </row>
    <row r="218" spans="1:17" ht="12.75">
      <c r="A218" s="285"/>
      <c r="B218" s="229"/>
      <c r="C218" s="188"/>
      <c r="D218" s="288"/>
      <c r="E218" s="263"/>
      <c r="F218" s="289"/>
      <c r="G218" s="209" t="s">
        <v>225</v>
      </c>
      <c r="H218" s="349"/>
      <c r="I218" s="378"/>
      <c r="J218" s="57"/>
      <c r="K218" s="57"/>
      <c r="L218" s="57"/>
      <c r="M218" s="175"/>
      <c r="N218" s="57"/>
      <c r="O218" s="57"/>
      <c r="P218" s="57"/>
      <c r="Q218" s="349"/>
    </row>
    <row r="219" spans="1:17" ht="12.75">
      <c r="A219" s="285"/>
      <c r="B219" s="229"/>
      <c r="C219" s="188"/>
      <c r="D219" s="288"/>
      <c r="E219" s="290"/>
      <c r="F219" s="289"/>
      <c r="G219" s="210" t="s">
        <v>226</v>
      </c>
      <c r="H219" s="349"/>
      <c r="I219" s="378"/>
      <c r="J219" s="57"/>
      <c r="K219" s="57"/>
      <c r="L219" s="57"/>
      <c r="M219" s="175"/>
      <c r="N219" s="57"/>
      <c r="O219" s="57"/>
      <c r="P219" s="57"/>
      <c r="Q219" s="349"/>
    </row>
    <row r="220" spans="1:17" ht="12.75">
      <c r="A220" s="221"/>
      <c r="B220" s="301" t="s">
        <v>13</v>
      </c>
      <c r="C220" s="115"/>
      <c r="D220" s="269"/>
      <c r="E220" s="208"/>
      <c r="F220" s="154"/>
      <c r="G220" s="208"/>
      <c r="H220" s="349"/>
      <c r="I220" s="378"/>
      <c r="J220" s="57">
        <f>SUM(J216:J219)</f>
        <v>3974.08</v>
      </c>
      <c r="K220" s="57">
        <f aca="true" t="shared" si="20" ref="K220:P220">SUM(K216:K219)</f>
        <v>3974.08</v>
      </c>
      <c r="L220" s="57">
        <f t="shared" si="20"/>
        <v>3974.08</v>
      </c>
      <c r="M220" s="175">
        <f t="shared" si="20"/>
        <v>0</v>
      </c>
      <c r="N220" s="57">
        <f t="shared" si="20"/>
        <v>0</v>
      </c>
      <c r="O220" s="57">
        <f t="shared" si="20"/>
        <v>0</v>
      </c>
      <c r="P220" s="57">
        <f t="shared" si="20"/>
        <v>3974.08</v>
      </c>
      <c r="Q220" s="349"/>
    </row>
    <row r="221" spans="1:17" ht="12.75">
      <c r="A221" s="284"/>
      <c r="B221" s="346"/>
      <c r="C221" s="273"/>
      <c r="D221" s="258"/>
      <c r="E221" s="270"/>
      <c r="F221" s="266"/>
      <c r="G221" s="209" t="s">
        <v>227</v>
      </c>
      <c r="H221" s="384"/>
      <c r="I221" s="363"/>
      <c r="J221" s="57"/>
      <c r="K221" s="57"/>
      <c r="L221" s="57"/>
      <c r="M221" s="175"/>
      <c r="N221" s="57"/>
      <c r="O221" s="57"/>
      <c r="P221" s="366">
        <f>J221-N221-O221</f>
        <v>0</v>
      </c>
      <c r="Q221" s="349"/>
    </row>
    <row r="222" spans="1:17" ht="15.75" customHeight="1">
      <c r="A222" s="285"/>
      <c r="B222" s="347"/>
      <c r="C222" s="274"/>
      <c r="D222" s="259"/>
      <c r="E222" s="216" t="s">
        <v>230</v>
      </c>
      <c r="F222" s="267"/>
      <c r="G222" s="209" t="s">
        <v>228</v>
      </c>
      <c r="H222" s="384"/>
      <c r="I222" s="378"/>
      <c r="J222" s="57"/>
      <c r="K222" s="57"/>
      <c r="L222" s="57"/>
      <c r="M222" s="175"/>
      <c r="N222" s="57"/>
      <c r="O222" s="57"/>
      <c r="P222" s="57"/>
      <c r="Q222" s="349"/>
    </row>
    <row r="223" spans="1:17" ht="12.75" customHeight="1">
      <c r="A223" s="285">
        <v>21</v>
      </c>
      <c r="B223" s="347" t="s">
        <v>77</v>
      </c>
      <c r="C223" s="215" t="s">
        <v>78</v>
      </c>
      <c r="D223" s="259"/>
      <c r="E223" s="263">
        <v>2015</v>
      </c>
      <c r="F223" s="215" t="s">
        <v>78</v>
      </c>
      <c r="G223" s="209" t="s">
        <v>220</v>
      </c>
      <c r="H223" s="384"/>
      <c r="I223" s="378"/>
      <c r="J223" s="57"/>
      <c r="K223" s="57"/>
      <c r="L223" s="57"/>
      <c r="M223" s="175"/>
      <c r="N223" s="57"/>
      <c r="O223" s="57"/>
      <c r="P223" s="57"/>
      <c r="Q223" s="349"/>
    </row>
    <row r="224" spans="1:17" ht="12.75">
      <c r="A224" s="285"/>
      <c r="B224" s="347"/>
      <c r="C224" s="274"/>
      <c r="D224" s="259"/>
      <c r="E224" s="263"/>
      <c r="F224" s="267"/>
      <c r="G224" s="210" t="s">
        <v>229</v>
      </c>
      <c r="H224" s="384"/>
      <c r="I224" s="378"/>
      <c r="J224" s="57"/>
      <c r="K224" s="57"/>
      <c r="L224" s="57"/>
      <c r="M224" s="175"/>
      <c r="N224" s="57"/>
      <c r="O224" s="57"/>
      <c r="P224" s="57"/>
      <c r="Q224" s="349"/>
    </row>
    <row r="225" spans="1:17" ht="12.75">
      <c r="A225" s="221"/>
      <c r="B225" s="301" t="s">
        <v>13</v>
      </c>
      <c r="C225" s="115"/>
      <c r="D225" s="269"/>
      <c r="E225" s="208"/>
      <c r="F225" s="154"/>
      <c r="G225" s="208"/>
      <c r="H225" s="384"/>
      <c r="I225" s="378"/>
      <c r="J225" s="57">
        <f>SUM(J221:J224)</f>
        <v>0</v>
      </c>
      <c r="K225" s="57">
        <f>SUM(K221:K224)</f>
        <v>0</v>
      </c>
      <c r="L225" s="57">
        <f>SUM(L221:L224)</f>
        <v>0</v>
      </c>
      <c r="M225" s="57">
        <f>SUM(M221:M224)</f>
        <v>0</v>
      </c>
      <c r="N225" s="57">
        <f>SUM(N221:N224)</f>
        <v>0</v>
      </c>
      <c r="O225" s="57">
        <f>SUM(O221:O224)</f>
        <v>0</v>
      </c>
      <c r="P225" s="57">
        <f>SUM(P221:P224)</f>
        <v>0</v>
      </c>
      <c r="Q225" s="349"/>
    </row>
    <row r="226" spans="1:17" ht="12.75">
      <c r="A226" s="285"/>
      <c r="B226" s="229"/>
      <c r="C226" s="188"/>
      <c r="D226" s="288"/>
      <c r="E226" s="271"/>
      <c r="F226" s="289"/>
      <c r="G226" s="209" t="s">
        <v>233</v>
      </c>
      <c r="H226" s="384"/>
      <c r="I226" s="382"/>
      <c r="J226" s="161"/>
      <c r="K226" s="161"/>
      <c r="L226" s="57"/>
      <c r="M226" s="368"/>
      <c r="N226" s="57"/>
      <c r="O226" s="57"/>
      <c r="P226" s="366"/>
      <c r="Q226" s="349"/>
    </row>
    <row r="227" spans="1:17" ht="15" customHeight="1">
      <c r="A227" s="285">
        <v>20</v>
      </c>
      <c r="B227" s="229" t="s">
        <v>231</v>
      </c>
      <c r="C227" s="189" t="s">
        <v>14</v>
      </c>
      <c r="D227" s="288"/>
      <c r="E227" s="263" t="s">
        <v>99</v>
      </c>
      <c r="F227" s="211" t="s">
        <v>14</v>
      </c>
      <c r="G227" s="209" t="s">
        <v>234</v>
      </c>
      <c r="H227" s="384"/>
      <c r="I227" s="378"/>
      <c r="J227" s="57"/>
      <c r="K227" s="57"/>
      <c r="L227" s="57"/>
      <c r="M227" s="175"/>
      <c r="N227" s="57"/>
      <c r="O227" s="57"/>
      <c r="P227" s="57"/>
      <c r="Q227" s="349"/>
    </row>
    <row r="228" spans="1:17" ht="12.75">
      <c r="A228" s="285"/>
      <c r="B228" s="229" t="s">
        <v>232</v>
      </c>
      <c r="C228" s="188"/>
      <c r="D228" s="288"/>
      <c r="E228" s="263"/>
      <c r="F228" s="289"/>
      <c r="G228" s="209" t="s">
        <v>220</v>
      </c>
      <c r="H228" s="384"/>
      <c r="I228" s="378"/>
      <c r="J228" s="57"/>
      <c r="K228" s="57"/>
      <c r="L228" s="57"/>
      <c r="M228" s="175"/>
      <c r="N228" s="57"/>
      <c r="O228" s="57"/>
      <c r="P228" s="57"/>
      <c r="Q228" s="349"/>
    </row>
    <row r="229" spans="1:17" ht="12.75">
      <c r="A229" s="285"/>
      <c r="B229" s="229"/>
      <c r="C229" s="188"/>
      <c r="D229" s="288"/>
      <c r="E229" s="263"/>
      <c r="F229" s="289"/>
      <c r="G229" s="210" t="s">
        <v>235</v>
      </c>
      <c r="H229" s="384"/>
      <c r="I229" s="378"/>
      <c r="J229" s="57"/>
      <c r="K229" s="57"/>
      <c r="L229" s="57"/>
      <c r="M229" s="175"/>
      <c r="N229" s="57"/>
      <c r="O229" s="57"/>
      <c r="P229" s="57"/>
      <c r="Q229" s="349"/>
    </row>
    <row r="230" spans="1:17" ht="12.75">
      <c r="A230" s="221"/>
      <c r="B230" s="301" t="s">
        <v>13</v>
      </c>
      <c r="C230" s="273"/>
      <c r="D230" s="258"/>
      <c r="E230" s="208"/>
      <c r="F230" s="266"/>
      <c r="G230" s="270"/>
      <c r="H230" s="384"/>
      <c r="I230" s="378"/>
      <c r="J230" s="57">
        <f>SUM(J226:J229)</f>
        <v>0</v>
      </c>
      <c r="K230" s="57">
        <f>SUM(K226:K229)</f>
        <v>0</v>
      </c>
      <c r="L230" s="57">
        <f>SUM(L226:L229)</f>
        <v>0</v>
      </c>
      <c r="M230" s="175">
        <f>SUM(M226:M229)</f>
        <v>0</v>
      </c>
      <c r="N230" s="57">
        <f>SUM(N226:N229)</f>
        <v>0</v>
      </c>
      <c r="O230" s="57">
        <f>SUM(O226:O229)</f>
        <v>0</v>
      </c>
      <c r="P230" s="57">
        <f>SUM(P226:P229)</f>
        <v>0</v>
      </c>
      <c r="Q230" s="349"/>
    </row>
    <row r="231" spans="1:17" ht="12.75">
      <c r="A231" s="338"/>
      <c r="B231" s="346"/>
      <c r="C231" s="339"/>
      <c r="D231" s="33"/>
      <c r="E231" s="340"/>
      <c r="F231" s="183"/>
      <c r="G231" s="340"/>
      <c r="H231" s="349">
        <v>1120</v>
      </c>
      <c r="I231" s="356" t="s">
        <v>282</v>
      </c>
      <c r="J231" s="358">
        <v>4933.09</v>
      </c>
      <c r="K231" s="358">
        <v>4933.09</v>
      </c>
      <c r="L231" s="358">
        <v>4933.09</v>
      </c>
      <c r="M231" s="29"/>
      <c r="N231" s="24"/>
      <c r="O231" s="24"/>
      <c r="P231" s="161">
        <f>J231-N231-O231</f>
        <v>4933.09</v>
      </c>
      <c r="Q231" s="349"/>
    </row>
    <row r="232" spans="1:17" ht="12.75">
      <c r="A232" s="338">
        <v>21</v>
      </c>
      <c r="B232" s="347" t="s">
        <v>281</v>
      </c>
      <c r="C232" s="339"/>
      <c r="D232" s="33"/>
      <c r="E232" s="340"/>
      <c r="F232" s="183"/>
      <c r="G232" s="340"/>
      <c r="H232" s="349"/>
      <c r="I232" s="356"/>
      <c r="J232" s="24"/>
      <c r="K232" s="24"/>
      <c r="L232" s="24"/>
      <c r="M232" s="29"/>
      <c r="N232" s="24"/>
      <c r="O232" s="24"/>
      <c r="P232" s="24"/>
      <c r="Q232" s="349"/>
    </row>
    <row r="233" spans="1:17" ht="12.75">
      <c r="A233" s="338"/>
      <c r="B233" s="347"/>
      <c r="C233" s="339"/>
      <c r="D233" s="33"/>
      <c r="E233" s="340"/>
      <c r="F233" s="183"/>
      <c r="G233" s="340"/>
      <c r="H233" s="349"/>
      <c r="I233" s="356"/>
      <c r="J233" s="24"/>
      <c r="K233" s="24"/>
      <c r="L233" s="24"/>
      <c r="M233" s="29"/>
      <c r="N233" s="24"/>
      <c r="O233" s="24"/>
      <c r="P233" s="24"/>
      <c r="Q233" s="349"/>
    </row>
    <row r="234" spans="2:17" ht="12.75" customHeight="1">
      <c r="B234" s="419"/>
      <c r="H234" s="349"/>
      <c r="I234" s="379"/>
      <c r="J234" s="349"/>
      <c r="K234" s="349"/>
      <c r="L234" s="349"/>
      <c r="M234" s="351"/>
      <c r="N234" s="349"/>
      <c r="O234" s="349"/>
      <c r="P234" s="349"/>
      <c r="Q234" s="349"/>
    </row>
    <row r="235" spans="1:17" ht="12.75">
      <c r="A235" s="336"/>
      <c r="B235" s="301" t="s">
        <v>13</v>
      </c>
      <c r="C235" s="236"/>
      <c r="D235" s="337"/>
      <c r="E235" s="335"/>
      <c r="F235" s="334"/>
      <c r="G235" s="335"/>
      <c r="H235" s="385">
        <f>SUM(H231:H234)</f>
        <v>1120</v>
      </c>
      <c r="I235" s="385">
        <f aca="true" t="shared" si="21" ref="I235:Q235">SUM(I231:I234)</f>
        <v>0</v>
      </c>
      <c r="J235" s="422">
        <f t="shared" si="21"/>
        <v>4933.09</v>
      </c>
      <c r="K235" s="422">
        <f t="shared" si="21"/>
        <v>4933.09</v>
      </c>
      <c r="L235" s="422">
        <f t="shared" si="21"/>
        <v>4933.09</v>
      </c>
      <c r="M235" s="386">
        <f t="shared" si="21"/>
        <v>0</v>
      </c>
      <c r="N235" s="385">
        <f t="shared" si="21"/>
        <v>0</v>
      </c>
      <c r="O235" s="385">
        <f t="shared" si="21"/>
        <v>0</v>
      </c>
      <c r="P235" s="385">
        <f t="shared" si="21"/>
        <v>4933.09</v>
      </c>
      <c r="Q235" s="385">
        <f t="shared" si="21"/>
        <v>0</v>
      </c>
    </row>
    <row r="236" spans="1:17" ht="12.75">
      <c r="A236" s="299"/>
      <c r="B236" s="346"/>
      <c r="C236" s="236"/>
      <c r="D236" s="302"/>
      <c r="E236" s="296"/>
      <c r="F236" s="293"/>
      <c r="G236" s="240" t="s">
        <v>239</v>
      </c>
      <c r="H236" s="384"/>
      <c r="I236" s="382"/>
      <c r="J236" s="161"/>
      <c r="K236" s="161"/>
      <c r="L236" s="57"/>
      <c r="M236" s="368"/>
      <c r="N236" s="57"/>
      <c r="O236" s="57"/>
      <c r="P236" s="366"/>
      <c r="Q236" s="349"/>
    </row>
    <row r="237" spans="1:17" ht="14.25" customHeight="1">
      <c r="A237" s="300">
        <v>22</v>
      </c>
      <c r="B237" s="347" t="s">
        <v>237</v>
      </c>
      <c r="C237" s="186" t="s">
        <v>14</v>
      </c>
      <c r="D237" s="303"/>
      <c r="E237" s="216" t="s">
        <v>230</v>
      </c>
      <c r="F237" s="211" t="s">
        <v>14</v>
      </c>
      <c r="G237" s="209" t="s">
        <v>240</v>
      </c>
      <c r="H237" s="384"/>
      <c r="I237" s="378"/>
      <c r="J237" s="57"/>
      <c r="K237" s="57"/>
      <c r="L237" s="57"/>
      <c r="M237" s="175"/>
      <c r="N237" s="57"/>
      <c r="O237" s="57"/>
      <c r="P237" s="57"/>
      <c r="Q237" s="349"/>
    </row>
    <row r="238" spans="1:17" ht="12.75">
      <c r="A238" s="300"/>
      <c r="B238" s="347" t="s">
        <v>238</v>
      </c>
      <c r="C238" s="237"/>
      <c r="D238" s="303"/>
      <c r="E238" s="292">
        <v>2015</v>
      </c>
      <c r="F238" s="294"/>
      <c r="G238" s="209" t="s">
        <v>220</v>
      </c>
      <c r="H238" s="384"/>
      <c r="I238" s="378"/>
      <c r="J238" s="57"/>
      <c r="K238" s="57"/>
      <c r="L238" s="57"/>
      <c r="M238" s="175"/>
      <c r="N238" s="57"/>
      <c r="O238" s="57"/>
      <c r="P238" s="57"/>
      <c r="Q238" s="349"/>
    </row>
    <row r="239" spans="1:17" ht="12.75">
      <c r="A239" s="300"/>
      <c r="B239" s="347"/>
      <c r="C239" s="237"/>
      <c r="D239" s="303"/>
      <c r="E239" s="297"/>
      <c r="F239" s="294"/>
      <c r="G239" s="210" t="s">
        <v>241</v>
      </c>
      <c r="H239" s="384"/>
      <c r="I239" s="378"/>
      <c r="J239" s="57"/>
      <c r="K239" s="57"/>
      <c r="L239" s="57"/>
      <c r="M239" s="175"/>
      <c r="N239" s="57"/>
      <c r="O239" s="57"/>
      <c r="P239" s="57"/>
      <c r="Q239" s="349"/>
    </row>
    <row r="240" spans="1:17" ht="12.75">
      <c r="A240" s="227"/>
      <c r="B240" s="226"/>
      <c r="C240" s="238"/>
      <c r="D240" s="239"/>
      <c r="E240" s="126"/>
      <c r="F240" s="295"/>
      <c r="G240" s="126"/>
      <c r="H240" s="384"/>
      <c r="I240" s="378"/>
      <c r="J240" s="57"/>
      <c r="K240" s="57"/>
      <c r="L240" s="57"/>
      <c r="M240" s="175"/>
      <c r="N240" s="57"/>
      <c r="O240" s="57"/>
      <c r="P240" s="57"/>
      <c r="Q240" s="349"/>
    </row>
    <row r="241" spans="1:17" ht="12.75">
      <c r="A241" s="221"/>
      <c r="B241" s="301" t="s">
        <v>13</v>
      </c>
      <c r="C241" s="235"/>
      <c r="D241" s="298"/>
      <c r="E241" s="126"/>
      <c r="F241" s="295"/>
      <c r="G241" s="126"/>
      <c r="H241" s="349"/>
      <c r="I241" s="378"/>
      <c r="J241" s="57">
        <f>SUM(J236:J240)</f>
        <v>0</v>
      </c>
      <c r="K241" s="57">
        <f aca="true" t="shared" si="22" ref="K241:P241">SUM(K236:K240)</f>
        <v>0</v>
      </c>
      <c r="L241" s="57">
        <f t="shared" si="22"/>
        <v>0</v>
      </c>
      <c r="M241" s="175">
        <f t="shared" si="22"/>
        <v>0</v>
      </c>
      <c r="N241" s="57">
        <f t="shared" si="22"/>
        <v>0</v>
      </c>
      <c r="O241" s="57">
        <f t="shared" si="22"/>
        <v>0</v>
      </c>
      <c r="P241" s="57">
        <f t="shared" si="22"/>
        <v>0</v>
      </c>
      <c r="Q241" s="349"/>
    </row>
    <row r="242" spans="1:17" ht="12.75">
      <c r="A242" s="230"/>
      <c r="B242" s="231" t="s">
        <v>21</v>
      </c>
      <c r="C242" s="214"/>
      <c r="D242" s="213"/>
      <c r="E242" s="213"/>
      <c r="F242" s="213"/>
      <c r="G242" s="213"/>
      <c r="H242" s="349"/>
      <c r="I242" s="387"/>
      <c r="J242" s="24">
        <f aca="true" t="shared" si="23" ref="J242:P242">J27+J45+J51+J56+J61+J67+J72+J77+J100+J109+J124+J133+J150+J155+J159+J164+J169+J174+J180+J185+J190+J195+J200+J205+J209+J215+J225+J230+J220+J241+J235</f>
        <v>509604.6300000001</v>
      </c>
      <c r="K242" s="24">
        <f t="shared" si="23"/>
        <v>503349.2900000001</v>
      </c>
      <c r="L242" s="24">
        <f t="shared" si="23"/>
        <v>381652.56000000006</v>
      </c>
      <c r="M242" s="24">
        <f t="shared" si="23"/>
        <v>121696.73</v>
      </c>
      <c r="N242" s="24">
        <f t="shared" si="23"/>
        <v>15922.23</v>
      </c>
      <c r="O242" s="24">
        <f t="shared" si="23"/>
        <v>6255.34</v>
      </c>
      <c r="P242" s="24">
        <f t="shared" si="23"/>
        <v>432000.00000000006</v>
      </c>
      <c r="Q242" s="24">
        <f>Q27+Q45+Q51+Q56+Q61+Q67+Q72+Q77+Q100+Q109+Q124+Q133+Q150+Q155+Q159+Q164+Q169+Q174+Q180+Q185+Q190+Q195+Q200+Q205+Q209+Q215+Q225+Q230+Q220+Q241+Q235</f>
        <v>55427.060000000005</v>
      </c>
    </row>
    <row r="243" spans="8:17" ht="12.75">
      <c r="H243" s="304"/>
      <c r="I243" s="98"/>
      <c r="J243" s="1"/>
      <c r="M243" s="256"/>
      <c r="P243" s="123"/>
      <c r="Q243" s="6"/>
    </row>
    <row r="244" spans="1:23" ht="12.75">
      <c r="A244" s="128" t="s">
        <v>90</v>
      </c>
      <c r="C244" s="141"/>
      <c r="D244" s="98"/>
      <c r="E244" s="278"/>
      <c r="J244" s="120" t="s">
        <v>171</v>
      </c>
      <c r="K244" s="79"/>
      <c r="L244" s="305"/>
      <c r="M244" s="341"/>
      <c r="N244" s="534" t="s">
        <v>89</v>
      </c>
      <c r="O244" s="534"/>
      <c r="P244" s="534"/>
      <c r="Q244" s="534"/>
      <c r="R244" s="534"/>
      <c r="S244" s="534"/>
      <c r="T244" s="534"/>
      <c r="U244" s="534"/>
      <c r="V244" s="534"/>
      <c r="W244" s="534"/>
    </row>
    <row r="245" spans="1:18" ht="12.75">
      <c r="A245" s="140" t="s">
        <v>45</v>
      </c>
      <c r="B245" s="128"/>
      <c r="C245" s="142"/>
      <c r="D245" s="276"/>
      <c r="E245" s="42"/>
      <c r="I245" s="276"/>
      <c r="J245" s="45" t="s">
        <v>22</v>
      </c>
      <c r="K245" s="39"/>
      <c r="L245" s="344"/>
      <c r="M245" s="317"/>
      <c r="N245" s="317"/>
      <c r="O245" s="317"/>
      <c r="P245" s="348" t="s">
        <v>243</v>
      </c>
      <c r="Q245" s="348"/>
      <c r="R245" s="348"/>
    </row>
    <row r="246" spans="1:16" ht="12.75">
      <c r="A246" s="38"/>
      <c r="B246" s="420"/>
      <c r="C246" s="36"/>
      <c r="D246" s="98"/>
      <c r="E246" s="40"/>
      <c r="F246" s="121"/>
      <c r="G246" s="39"/>
      <c r="H246" s="306"/>
      <c r="I246" s="276"/>
      <c r="J246" s="50"/>
      <c r="K246" s="45"/>
      <c r="L246" s="423"/>
      <c r="M246" s="45"/>
      <c r="N246" s="6"/>
      <c r="O246" s="43"/>
      <c r="P246" s="43"/>
    </row>
    <row r="247" spans="1:16" ht="12.75">
      <c r="A247" s="38"/>
      <c r="B247" s="421"/>
      <c r="C247" s="36"/>
      <c r="D247" s="99"/>
      <c r="E247" s="48"/>
      <c r="F247" s="121"/>
      <c r="G247" s="81"/>
      <c r="H247" s="81"/>
      <c r="I247" s="276"/>
      <c r="J247" s="50"/>
      <c r="K247" s="51"/>
      <c r="L247" s="424"/>
      <c r="M247" s="51"/>
      <c r="N247" s="6"/>
      <c r="O247" s="43"/>
      <c r="P247" s="43"/>
    </row>
    <row r="248" spans="1:16" ht="12.75">
      <c r="A248" s="38"/>
      <c r="B248" s="421"/>
      <c r="C248" s="143"/>
      <c r="D248" s="100"/>
      <c r="E248" s="6"/>
      <c r="F248" s="256"/>
      <c r="G248" s="38"/>
      <c r="I248" s="100"/>
      <c r="J248" s="43"/>
      <c r="K248" s="2"/>
      <c r="L248" s="425"/>
      <c r="M248" s="2"/>
      <c r="N248" s="279" t="s">
        <v>62</v>
      </c>
      <c r="O248" s="279"/>
      <c r="P248" s="279"/>
    </row>
    <row r="249" spans="1:16" ht="12.75">
      <c r="A249" s="38"/>
      <c r="B249" s="345"/>
      <c r="C249" s="143"/>
      <c r="D249" s="100"/>
      <c r="E249" s="6"/>
      <c r="F249" s="53"/>
      <c r="G249" s="38"/>
      <c r="K249" s="2"/>
      <c r="L249" s="425"/>
      <c r="M249" s="2"/>
      <c r="N249" s="280" t="s">
        <v>73</v>
      </c>
      <c r="O249" s="280"/>
      <c r="P249" s="280"/>
    </row>
    <row r="251" ht="10.5" customHeight="1" hidden="1"/>
    <row r="252" ht="11.25" customHeight="1"/>
    <row r="253" spans="3:16" ht="12.75">
      <c r="C253"/>
      <c r="I253"/>
      <c r="P253" t="s">
        <v>221</v>
      </c>
    </row>
    <row r="254" spans="3:16" ht="12.75">
      <c r="C254"/>
      <c r="I254"/>
      <c r="P254" t="s">
        <v>222</v>
      </c>
    </row>
    <row r="255" spans="2:7" ht="10.5" customHeight="1">
      <c r="B255" s="535"/>
      <c r="C255" s="536"/>
      <c r="D255" s="537"/>
      <c r="E255" s="538"/>
      <c r="F255" s="539"/>
      <c r="G255" s="538"/>
    </row>
    <row r="256" spans="2:7" ht="10.5" customHeight="1">
      <c r="B256" s="535"/>
      <c r="C256" s="536"/>
      <c r="D256" s="537"/>
      <c r="E256" s="538"/>
      <c r="F256" s="539"/>
      <c r="G256" s="538"/>
    </row>
    <row r="257" spans="2:8" ht="12.75">
      <c r="B257" s="535"/>
      <c r="C257" s="536"/>
      <c r="D257" s="537"/>
      <c r="E257" s="538"/>
      <c r="F257" s="539"/>
      <c r="G257" s="538"/>
      <c r="H257" s="307"/>
    </row>
    <row r="258" spans="2:8" ht="12.75">
      <c r="B258" s="307"/>
      <c r="C258" s="246"/>
      <c r="D258" s="245"/>
      <c r="E258" s="245"/>
      <c r="F258" s="245"/>
      <c r="G258" s="245"/>
      <c r="H258" s="307"/>
    </row>
    <row r="259" spans="2:9" ht="12.75">
      <c r="B259" s="307"/>
      <c r="C259" s="246"/>
      <c r="D259" s="245"/>
      <c r="E259" s="245"/>
      <c r="F259" s="245"/>
      <c r="G259" s="245"/>
      <c r="H259" s="250"/>
      <c r="I259"/>
    </row>
    <row r="260" spans="2:9" ht="12.75">
      <c r="B260" s="307"/>
      <c r="C260" s="246"/>
      <c r="D260" s="245"/>
      <c r="E260" s="245"/>
      <c r="F260" s="245"/>
      <c r="G260" s="245"/>
      <c r="H260" s="250"/>
      <c r="I260"/>
    </row>
    <row r="261" spans="2:9" ht="12.75">
      <c r="B261" s="307"/>
      <c r="C261" s="246"/>
      <c r="D261" s="245"/>
      <c r="E261" s="245"/>
      <c r="F261" s="245"/>
      <c r="G261" s="245"/>
      <c r="H261" s="250"/>
      <c r="I261"/>
    </row>
    <row r="262" spans="2:9" ht="12.75">
      <c r="B262" s="247"/>
      <c r="C262" s="248"/>
      <c r="D262" s="249"/>
      <c r="E262" s="249"/>
      <c r="F262" s="247"/>
      <c r="G262" s="250"/>
      <c r="H262" s="250"/>
      <c r="I262"/>
    </row>
    <row r="263" spans="2:9" ht="12.75">
      <c r="B263" s="247"/>
      <c r="C263" s="248"/>
      <c r="D263" s="249"/>
      <c r="E263" s="249"/>
      <c r="F263" s="251"/>
      <c r="G263" s="250"/>
      <c r="H263" s="250"/>
      <c r="I263"/>
    </row>
    <row r="264" spans="2:9" ht="12.75">
      <c r="B264" s="247"/>
      <c r="C264" s="248"/>
      <c r="D264" s="249"/>
      <c r="E264" s="249"/>
      <c r="F264" s="247"/>
      <c r="G264" s="250"/>
      <c r="H264" s="307"/>
      <c r="I264"/>
    </row>
    <row r="265" spans="2:9" ht="12.75">
      <c r="B265" s="247"/>
      <c r="C265" s="248"/>
      <c r="D265" s="249"/>
      <c r="E265" s="249"/>
      <c r="F265" s="247"/>
      <c r="G265" s="250"/>
      <c r="H265" s="307"/>
      <c r="I265"/>
    </row>
    <row r="266" spans="2:9" ht="12.75">
      <c r="B266" s="247"/>
      <c r="C266" s="248"/>
      <c r="D266" s="249"/>
      <c r="E266" s="249"/>
      <c r="F266" s="247"/>
      <c r="G266" s="250"/>
      <c r="H266" s="307"/>
      <c r="I266"/>
    </row>
    <row r="267" spans="2:9" ht="12.75">
      <c r="B267" s="247"/>
      <c r="C267" s="248"/>
      <c r="D267" s="249"/>
      <c r="E267" s="249"/>
      <c r="F267" s="247"/>
      <c r="G267" s="250"/>
      <c r="H267" s="307"/>
      <c r="I267"/>
    </row>
    <row r="268" spans="2:9" ht="12.75">
      <c r="B268" s="247"/>
      <c r="C268" s="248"/>
      <c r="D268" s="249"/>
      <c r="E268" s="249"/>
      <c r="F268" s="247"/>
      <c r="G268" s="250"/>
      <c r="H268" s="307"/>
      <c r="I268"/>
    </row>
  </sheetData>
  <sheetProtection/>
  <mergeCells count="111">
    <mergeCell ref="B151:B154"/>
    <mergeCell ref="A151:A154"/>
    <mergeCell ref="G125:G132"/>
    <mergeCell ref="F125:F132"/>
    <mergeCell ref="G134:G149"/>
    <mergeCell ref="F134:F149"/>
    <mergeCell ref="A57:A60"/>
    <mergeCell ref="A28:A43"/>
    <mergeCell ref="B28:B43"/>
    <mergeCell ref="C28:C43"/>
    <mergeCell ref="D28:D43"/>
    <mergeCell ref="E28:E43"/>
    <mergeCell ref="N244:W244"/>
    <mergeCell ref="B255:B257"/>
    <mergeCell ref="C255:C257"/>
    <mergeCell ref="D255:D257"/>
    <mergeCell ref="E255:E257"/>
    <mergeCell ref="F255:F257"/>
    <mergeCell ref="G255:G257"/>
    <mergeCell ref="A134:A149"/>
    <mergeCell ref="A125:A132"/>
    <mergeCell ref="B125:B132"/>
    <mergeCell ref="C125:C132"/>
    <mergeCell ref="D125:D132"/>
    <mergeCell ref="E125:E132"/>
    <mergeCell ref="G151:G154"/>
    <mergeCell ref="F151:F154"/>
    <mergeCell ref="E151:E154"/>
    <mergeCell ref="D151:D154"/>
    <mergeCell ref="C151:C154"/>
    <mergeCell ref="C62:C66"/>
    <mergeCell ref="E134:E149"/>
    <mergeCell ref="D134:D149"/>
    <mergeCell ref="C134:C149"/>
    <mergeCell ref="B134:B149"/>
    <mergeCell ref="D110:D123"/>
    <mergeCell ref="E110:E123"/>
    <mergeCell ref="C68:C71"/>
    <mergeCell ref="D68:D71"/>
    <mergeCell ref="E68:E71"/>
    <mergeCell ref="C101:C108"/>
    <mergeCell ref="D101:D108"/>
    <mergeCell ref="E101:E108"/>
    <mergeCell ref="F6:F7"/>
    <mergeCell ref="A52:A55"/>
    <mergeCell ref="B52:B55"/>
    <mergeCell ref="C52:C55"/>
    <mergeCell ref="D52:D55"/>
    <mergeCell ref="E52:E55"/>
    <mergeCell ref="F52:F55"/>
    <mergeCell ref="A46:A50"/>
    <mergeCell ref="B46:B50"/>
    <mergeCell ref="C46:C50"/>
    <mergeCell ref="D46:D50"/>
    <mergeCell ref="E46:E50"/>
    <mergeCell ref="A6:A7"/>
    <mergeCell ref="B6:B7"/>
    <mergeCell ref="F8:F26"/>
    <mergeCell ref="E8:E26"/>
    <mergeCell ref="C8:C26"/>
    <mergeCell ref="B8:B26"/>
    <mergeCell ref="A8:A26"/>
    <mergeCell ref="C6:C7"/>
    <mergeCell ref="G6:G7"/>
    <mergeCell ref="H6:J6"/>
    <mergeCell ref="O6:O7"/>
    <mergeCell ref="D8:D26"/>
    <mergeCell ref="F101:F108"/>
    <mergeCell ref="D78:D99"/>
    <mergeCell ref="E78:E99"/>
    <mergeCell ref="D73:D75"/>
    <mergeCell ref="E73:E75"/>
    <mergeCell ref="E57:E60"/>
    <mergeCell ref="G52:G55"/>
    <mergeCell ref="G46:G50"/>
    <mergeCell ref="D62:D66"/>
    <mergeCell ref="E62:E66"/>
    <mergeCell ref="F57:F60"/>
    <mergeCell ref="G57:G60"/>
    <mergeCell ref="G68:G71"/>
    <mergeCell ref="F78:F99"/>
    <mergeCell ref="F68:F71"/>
    <mergeCell ref="F73:F75"/>
    <mergeCell ref="G73:G76"/>
    <mergeCell ref="D57:D60"/>
    <mergeCell ref="G8:G26"/>
    <mergeCell ref="G101:G108"/>
    <mergeCell ref="F28:F43"/>
    <mergeCell ref="B57:B60"/>
    <mergeCell ref="C57:C60"/>
    <mergeCell ref="G110:G123"/>
    <mergeCell ref="F110:F123"/>
    <mergeCell ref="A110:A123"/>
    <mergeCell ref="B110:B123"/>
    <mergeCell ref="C110:C123"/>
    <mergeCell ref="A68:A71"/>
    <mergeCell ref="B68:B71"/>
    <mergeCell ref="F62:F66"/>
    <mergeCell ref="G62:G66"/>
    <mergeCell ref="A73:A75"/>
    <mergeCell ref="B73:B75"/>
    <mergeCell ref="C73:C75"/>
    <mergeCell ref="A101:A108"/>
    <mergeCell ref="B101:B108"/>
    <mergeCell ref="G28:G43"/>
    <mergeCell ref="F46:F50"/>
    <mergeCell ref="A78:A99"/>
    <mergeCell ref="B78:B99"/>
    <mergeCell ref="C78:C99"/>
    <mergeCell ref="A62:A66"/>
    <mergeCell ref="B62:B66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pc</cp:lastModifiedBy>
  <cp:lastPrinted>2017-03-17T10:59:18Z</cp:lastPrinted>
  <dcterms:created xsi:type="dcterms:W3CDTF">2010-01-07T12:01:16Z</dcterms:created>
  <dcterms:modified xsi:type="dcterms:W3CDTF">2017-03-27T05:32:31Z</dcterms:modified>
  <cp:category/>
  <cp:version/>
  <cp:contentType/>
  <cp:contentStatus/>
</cp:coreProperties>
</file>